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inash\Desktop\АЙНАШ\ЗАКУПКИ\2026\Утвержденный\Корректировка\"/>
    </mc:Choice>
  </mc:AlternateContent>
  <bookViews>
    <workbookView xWindow="0" yWindow="0" windowWidth="28800" windowHeight="12300"/>
  </bookViews>
  <sheets>
    <sheet name="пр.№110п оn 05.06.2026г." sheetId="1" r:id="rId1"/>
  </sheets>
  <definedNames>
    <definedName name="_xlnm.Print_Titles" localSheetId="0">'пр.№110п оn 05.06.2026г.'!#REF!</definedName>
  </definedNames>
  <calcPr calcId="162913" refMode="R1C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0" i="1"/>
  <c r="Q20" i="1"/>
  <c r="N20" i="1"/>
  <c r="M20" i="1"/>
  <c r="L20" i="1"/>
  <c r="L22" i="1" s="1"/>
  <c r="K20" i="1"/>
  <c r="H20" i="1"/>
  <c r="H22" i="1" s="1"/>
  <c r="G20" i="1"/>
  <c r="G22" i="1" s="1"/>
  <c r="R19" i="1"/>
  <c r="Q19" i="1"/>
  <c r="R18" i="1"/>
  <c r="Q18" i="1"/>
  <c r="M17" i="1"/>
  <c r="M16" i="1" s="1"/>
  <c r="Q16" i="1"/>
  <c r="N16" i="1"/>
  <c r="L16" i="1"/>
  <c r="K16" i="1"/>
  <c r="H16" i="1"/>
  <c r="G16" i="1"/>
  <c r="R15" i="1"/>
  <c r="Q15" i="1"/>
  <c r="R14" i="1"/>
  <c r="Q14" i="1"/>
  <c r="R13" i="1"/>
  <c r="Q13" i="1"/>
  <c r="R12" i="1"/>
  <c r="Q12" i="1"/>
  <c r="R11" i="1"/>
  <c r="Q11" i="1"/>
  <c r="R10" i="1"/>
  <c r="Q10" i="1"/>
  <c r="N9" i="1"/>
  <c r="M9" i="1"/>
  <c r="L9" i="1"/>
  <c r="K9" i="1"/>
  <c r="H9" i="1"/>
  <c r="G9" i="1"/>
  <c r="N22" i="1" l="1"/>
  <c r="R17" i="1"/>
  <c r="R16" i="1" s="1"/>
  <c r="R22" i="1" s="1"/>
  <c r="R9" i="1"/>
  <c r="Q9" i="1"/>
  <c r="Q22" i="1" s="1"/>
  <c r="K22" i="1"/>
  <c r="M22" i="1"/>
</calcChain>
</file>

<file path=xl/sharedStrings.xml><?xml version="1.0" encoding="utf-8"?>
<sst xmlns="http://schemas.openxmlformats.org/spreadsheetml/2006/main" count="113" uniqueCount="59">
  <si>
    <t>№ п/п</t>
  </si>
  <si>
    <t>Сатып алынатын тауарлардың, жұмыстардың, көрестілетін қызметтердің қазақ тіліндегі атаулары</t>
  </si>
  <si>
    <t>Сатып алынатын тауарлардың, жұмыстардың, көрестілетін қызметтердің орыс тіліндегі атаулары</t>
  </si>
  <si>
    <t>Сатып алынатын тауарлардың, жұмыстардың, көрестілетін қызметтердің қазақ тіліндегі сипаттамалары</t>
  </si>
  <si>
    <t>Сатып алынатын тауарлардың, жұмыстардың, көрестілетін қызметтердің орыс тіліндегі сипаттамалары</t>
  </si>
  <si>
    <t>Сатып алу жоспарында</t>
  </si>
  <si>
    <t>Өзгертулер</t>
  </si>
  <si>
    <t>Қорытынды</t>
  </si>
  <si>
    <t>өлшем бірлігі</t>
  </si>
  <si>
    <t>Саны</t>
  </si>
  <si>
    <t>Сатып алу құны, теңге</t>
  </si>
  <si>
    <t>Сатып алу тәсілі</t>
  </si>
  <si>
    <t>азайту</t>
  </si>
  <si>
    <t>үлкейту</t>
  </si>
  <si>
    <t>1.1.4.2</t>
  </si>
  <si>
    <t>Қосымша материалдарға шығыстар</t>
  </si>
  <si>
    <t xml:space="preserve">Өнімді өндіру үшін қосымша материалдар </t>
  </si>
  <si>
    <t>Вспомогательные материалы для производства продукции</t>
  </si>
  <si>
    <t>тг.</t>
  </si>
  <si>
    <t>тікелей шарт жасасу</t>
  </si>
  <si>
    <t>дана</t>
  </si>
  <si>
    <t>Барлығы:</t>
  </si>
  <si>
    <t>баға ұсыныстарын сұрату</t>
  </si>
  <si>
    <t>«Қазақстан Республикасы Ұлттық Банкінің Банкнот фабрикасы» шаруашылық жүргізу құқығы бар РМК бойынша</t>
  </si>
  <si>
    <t>2026 жылға арналған сатып алу жоспарына өзгертулер және (немесе) толықтырулар</t>
  </si>
  <si>
    <t>1.1.1.4</t>
  </si>
  <si>
    <t>Басқа жабдықты пайдалану бойынша материалдар</t>
  </si>
  <si>
    <t xml:space="preserve">Қалта сүзгісі. </t>
  </si>
  <si>
    <t xml:space="preserve">Карманный фильтр. </t>
  </si>
  <si>
    <t>Ауаны тазарту сүзгісі кондиционерлеу жүйесіне арналған</t>
  </si>
  <si>
    <t>Фильтр для очистки воздуха системы кондиционирования.</t>
  </si>
  <si>
    <t>Салқындатқыш</t>
  </si>
  <si>
    <t>Хладагент</t>
  </si>
  <si>
    <t>Тоңазытқыш қондырғыларына арналған газ (Фрион)</t>
  </si>
  <si>
    <t>Газ для  холодильных установок (Фрион)</t>
  </si>
  <si>
    <t>Ауаны тазартуға арналған сүзгі.</t>
  </si>
  <si>
    <t>Фильтр для очистки воздуха.</t>
  </si>
  <si>
    <t>ҚҚЦ.  Карт орталыгына арналган сүзгі.</t>
  </si>
  <si>
    <t>Фильтра для карт центра в ЦЦБ</t>
  </si>
  <si>
    <t>Панельдік кассета сүзгісі Өлшемі (350х350)мм.</t>
  </si>
  <si>
    <t>Панельные кассетные фильтра размер (350х350)мм.</t>
  </si>
  <si>
    <t>Май сүзгілері Өлшемі (595х595х40)мм.</t>
  </si>
  <si>
    <t>Жировые фильтра размер (595х595х40)мм.</t>
  </si>
  <si>
    <t>Фильтр для очистки воздуха системы кондиционирования</t>
  </si>
  <si>
    <t xml:space="preserve">Сүзгі материалы </t>
  </si>
  <si>
    <t>Фильтровальный материал</t>
  </si>
  <si>
    <t>орам</t>
  </si>
  <si>
    <t>505090 Pantone Faecher Formula Guide GP 1601B/шт.</t>
  </si>
  <si>
    <t>Pantone формуласы бойынша нұсқаулық баспа өнімдерін өндіруде түстерді кешенді таңдау үшін қолданылады</t>
  </si>
  <si>
    <t>Руководство по формулам Pantone применяется для комплексного подбора цветов при производстве печатной продукции</t>
  </si>
  <si>
    <t>Номиналы 5 000 теңге банкноттың патчтарын бедерлеу нысанына арналған қосалқы мөртабандар</t>
  </si>
  <si>
    <t>Запасные штампы для формы тиснения патчей банкноты номиналом 5 000 тенге</t>
  </si>
  <si>
    <t>Банкнот өнімдерін шығару үшін</t>
  </si>
  <si>
    <t>Для производства банкнотной продукции</t>
  </si>
  <si>
    <t>2.2</t>
  </si>
  <si>
    <t>Арнайы қызметтер бойынша шығыстар</t>
  </si>
  <si>
    <t>Энергия Аудиті</t>
  </si>
  <si>
    <t>Энерго Аудит</t>
  </si>
  <si>
    <t>қызмет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</si>
</sst>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6" fillId="0" borderId="0"/>
    <xf numFmtId="0" fontId="15" fillId="0" borderId="0"/>
    <xf numFmtId="0" fontId="14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164" fontId="27" fillId="0" borderId="0" applyFont="0" applyFill="0" applyBorder="0" applyAlignment="0" applyProtection="0"/>
    <xf numFmtId="0" fontId="27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/>
    <xf numFmtId="0" fontId="32" fillId="0" borderId="0" xfId="0" applyFont="1"/>
    <xf numFmtId="4" fontId="28" fillId="0" borderId="1" xfId="0" applyNumberFormat="1" applyFont="1" applyBorder="1" applyAlignment="1">
      <alignment horizontal="right" wrapText="1"/>
    </xf>
    <xf numFmtId="4" fontId="28" fillId="0" borderId="1" xfId="0" applyNumberFormat="1" applyFont="1" applyBorder="1" applyAlignment="1">
      <alignment horizontal="center" wrapText="1"/>
    </xf>
    <xf numFmtId="4" fontId="33" fillId="0" borderId="1" xfId="0" applyNumberFormat="1" applyFont="1" applyBorder="1" applyAlignment="1">
      <alignment horizontal="right" wrapText="1"/>
    </xf>
    <xf numFmtId="0" fontId="35" fillId="0" borderId="0" xfId="0" applyFont="1"/>
    <xf numFmtId="49" fontId="30" fillId="2" borderId="1" xfId="1" applyNumberFormat="1" applyFont="1" applyFill="1" applyBorder="1" applyAlignment="1">
      <alignment horizontal="center"/>
    </xf>
    <xf numFmtId="0" fontId="34" fillId="2" borderId="1" xfId="1" applyFont="1" applyFill="1" applyBorder="1" applyAlignment="1">
      <alignment horizontal="center" vertical="center"/>
    </xf>
    <xf numFmtId="4" fontId="34" fillId="2" borderId="1" xfId="1" applyNumberFormat="1" applyFont="1" applyFill="1" applyBorder="1" applyAlignment="1">
      <alignment vertical="center"/>
    </xf>
    <xf numFmtId="4" fontId="34" fillId="2" borderId="1" xfId="1" applyNumberFormat="1" applyFont="1" applyFill="1" applyBorder="1" applyAlignment="1">
      <alignment horizontal="center" vertical="center"/>
    </xf>
    <xf numFmtId="0" fontId="29" fillId="0" borderId="1" xfId="2" applyFont="1" applyBorder="1" applyAlignment="1"/>
    <xf numFmtId="0" fontId="33" fillId="0" borderId="1" xfId="2" applyFont="1" applyBorder="1" applyAlignment="1">
      <alignment wrapText="1"/>
    </xf>
    <xf numFmtId="4" fontId="28" fillId="0" borderId="1" xfId="2" applyNumberFormat="1" applyFont="1" applyBorder="1" applyAlignment="1"/>
    <xf numFmtId="0" fontId="31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vertical="center"/>
    </xf>
    <xf numFmtId="4" fontId="34" fillId="0" borderId="1" xfId="2" applyNumberFormat="1" applyFont="1" applyBorder="1" applyAlignment="1">
      <alignment horizontal="center" vertical="center"/>
    </xf>
    <xf numFmtId="4" fontId="31" fillId="0" borderId="1" xfId="2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center"/>
    </xf>
    <xf numFmtId="0" fontId="15" fillId="0" borderId="0" xfId="2"/>
    <xf numFmtId="0" fontId="23" fillId="0" borderId="0" xfId="2" applyFont="1"/>
    <xf numFmtId="0" fontId="24" fillId="0" borderId="0" xfId="2" applyFont="1" applyAlignment="1">
      <alignment wrapText="1"/>
    </xf>
    <xf numFmtId="0" fontId="24" fillId="0" borderId="0" xfId="2" applyFont="1"/>
    <xf numFmtId="0" fontId="25" fillId="0" borderId="0" xfId="2" applyFont="1"/>
    <xf numFmtId="0" fontId="18" fillId="0" borderId="1" xfId="2" applyFont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39" fillId="0" borderId="0" xfId="0" applyFont="1"/>
    <xf numFmtId="0" fontId="40" fillId="0" borderId="0" xfId="2" applyFont="1"/>
    <xf numFmtId="0" fontId="36" fillId="0" borderId="0" xfId="2" applyFont="1"/>
    <xf numFmtId="0" fontId="29" fillId="0" borderId="0" xfId="2" applyFont="1" applyAlignment="1">
      <alignment horizontal="center" wrapText="1"/>
    </xf>
    <xf numFmtId="0" fontId="36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4" fontId="41" fillId="0" borderId="1" xfId="0" applyNumberFormat="1" applyFont="1" applyBorder="1" applyAlignment="1">
      <alignment horizontal="center" wrapText="1"/>
    </xf>
    <xf numFmtId="49" fontId="42" fillId="2" borderId="1" xfId="1" applyNumberFormat="1" applyFont="1" applyFill="1" applyBorder="1" applyAlignment="1">
      <alignment horizontal="center"/>
    </xf>
    <xf numFmtId="4" fontId="36" fillId="0" borderId="1" xfId="0" applyNumberFormat="1" applyFont="1" applyBorder="1" applyAlignment="1">
      <alignment horizontal="center" wrapText="1"/>
    </xf>
    <xf numFmtId="0" fontId="34" fillId="2" borderId="2" xfId="1" applyFont="1" applyFill="1" applyBorder="1" applyAlignment="1">
      <alignment horizontal="left" vertical="center" wrapText="1"/>
    </xf>
    <xf numFmtId="0" fontId="34" fillId="2" borderId="3" xfId="1" applyFont="1" applyFill="1" applyBorder="1" applyAlignment="1">
      <alignment horizontal="left" vertical="center" wrapText="1"/>
    </xf>
    <xf numFmtId="0" fontId="34" fillId="2" borderId="4" xfId="1" applyFont="1" applyFill="1" applyBorder="1" applyAlignment="1">
      <alignment horizontal="left" vertical="center" wrapText="1"/>
    </xf>
    <xf numFmtId="0" fontId="31" fillId="0" borderId="2" xfId="2" applyFont="1" applyBorder="1" applyAlignment="1">
      <alignment horizontal="left" vertical="center"/>
    </xf>
    <xf numFmtId="0" fontId="31" fillId="0" borderId="3" xfId="2" applyFont="1" applyBorder="1" applyAlignment="1">
      <alignment horizontal="left" vertical="center"/>
    </xf>
    <xf numFmtId="0" fontId="31" fillId="0" borderId="4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38" fillId="0" borderId="0" xfId="2" applyFont="1" applyAlignment="1">
      <alignment horizontal="center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</cellXfs>
  <cellStyles count="35">
    <cellStyle name="Обычный" xfId="0" builtinId="0"/>
    <cellStyle name="Обычный 2" xfId="27"/>
    <cellStyle name="Обычный 3" xfId="2"/>
    <cellStyle name="Обычный 3 10" xfId="20"/>
    <cellStyle name="Обычный 3 11" xfId="22"/>
    <cellStyle name="Обычный 3 12" xfId="24"/>
    <cellStyle name="Обычный 3 13" xfId="28"/>
    <cellStyle name="Обычный 3 14" xfId="29"/>
    <cellStyle name="Обычный 3 15" xfId="31"/>
    <cellStyle name="Обычный 3 16" xfId="33"/>
    <cellStyle name="Обычный 3 2" xfId="1"/>
    <cellStyle name="Обычный 3 2 10" xfId="23"/>
    <cellStyle name="Обычный 3 2 11" xfId="25"/>
    <cellStyle name="Обычный 3 2 12" xfId="30"/>
    <cellStyle name="Обычный 3 2 13" xfId="32"/>
    <cellStyle name="Обычный 3 2 14" xfId="34"/>
    <cellStyle name="Обычный 3 2 2" xfId="6"/>
    <cellStyle name="Обычный 3 2 3" xfId="9"/>
    <cellStyle name="Обычный 3 2 4" xfId="11"/>
    <cellStyle name="Обычный 3 2 5" xfId="13"/>
    <cellStyle name="Обычный 3 2 6" xfId="15"/>
    <cellStyle name="Обычный 3 2 7" xfId="17"/>
    <cellStyle name="Обычный 3 2 8" xfId="19"/>
    <cellStyle name="Обычный 3 2 9" xfId="21"/>
    <cellStyle name="Обычный 3 3" xfId="3"/>
    <cellStyle name="Обычный 3 4" xfId="8"/>
    <cellStyle name="Обычный 3 5" xfId="10"/>
    <cellStyle name="Обычный 3 6" xfId="12"/>
    <cellStyle name="Обычный 3 7" xfId="14"/>
    <cellStyle name="Обычный 3 8" xfId="16"/>
    <cellStyle name="Обычный 3 9" xfId="18"/>
    <cellStyle name="Обычный 4" xfId="7"/>
    <cellStyle name="Финансовый 10" xfId="4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view="pageBreakPreview" topLeftCell="A14" zoomScale="40" zoomScaleNormal="59" zoomScaleSheetLayoutView="40" workbookViewId="0">
      <selection activeCell="D19" sqref="D19"/>
    </sheetView>
  </sheetViews>
  <sheetFormatPr defaultRowHeight="21" x14ac:dyDescent="0.35"/>
  <cols>
    <col min="1" max="1" width="11.42578125" style="6" customWidth="1"/>
    <col min="2" max="2" width="50.42578125" style="6" customWidth="1"/>
    <col min="3" max="3" width="43.85546875" style="6" customWidth="1"/>
    <col min="4" max="4" width="70.5703125" style="2" customWidth="1"/>
    <col min="5" max="5" width="77.28515625" style="2" customWidth="1"/>
    <col min="6" max="6" width="12.42578125" style="3" customWidth="1"/>
    <col min="7" max="7" width="19.85546875" style="6" customWidth="1"/>
    <col min="8" max="8" width="32.85546875" style="6" customWidth="1"/>
    <col min="9" max="9" width="20.28515625" style="2" customWidth="1"/>
    <col min="10" max="10" width="11.85546875" style="4" customWidth="1"/>
    <col min="11" max="11" width="16" style="6" customWidth="1"/>
    <col min="12" max="12" width="23.85546875" style="6" customWidth="1"/>
    <col min="13" max="14" width="30.140625" style="6" customWidth="1"/>
    <col min="15" max="15" width="16.85546875" style="5" customWidth="1"/>
    <col min="16" max="16" width="12.140625" style="4" customWidth="1"/>
    <col min="17" max="17" width="23.7109375" style="6" customWidth="1"/>
    <col min="18" max="18" width="32.7109375" style="6" customWidth="1"/>
    <col min="19" max="19" width="20.5703125" style="5" customWidth="1"/>
    <col min="20" max="20" width="14.42578125" style="6" customWidth="1"/>
    <col min="21" max="16384" width="9.140625" style="6"/>
  </cols>
  <sheetData>
    <row r="1" spans="1:19" ht="45" customHeight="1" x14ac:dyDescent="0.35">
      <c r="A1" s="35"/>
      <c r="B1" s="35"/>
      <c r="C1" s="35"/>
      <c r="D1" s="36"/>
      <c r="E1" s="36"/>
      <c r="F1" s="37"/>
      <c r="G1" s="35"/>
      <c r="H1" s="35"/>
      <c r="I1" s="38"/>
      <c r="J1" s="39"/>
      <c r="K1" s="35"/>
      <c r="L1" s="35"/>
      <c r="M1" s="35"/>
      <c r="N1" s="35"/>
      <c r="O1" s="40"/>
      <c r="P1" s="39"/>
      <c r="Q1" s="35"/>
      <c r="R1" s="35"/>
      <c r="S1" s="40"/>
    </row>
    <row r="2" spans="1:19" s="34" customFormat="1" ht="46.5" x14ac:dyDescent="0.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s="34" customFormat="1" ht="46.5" customHeight="1" x14ac:dyDescent="0.7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42" customHeight="1" x14ac:dyDescent="0.35">
      <c r="A4" s="25"/>
      <c r="B4" s="25"/>
      <c r="C4" s="25"/>
      <c r="D4" s="26"/>
      <c r="E4" s="26"/>
      <c r="F4" s="27"/>
      <c r="G4" s="25"/>
      <c r="H4" s="25"/>
      <c r="I4" s="26"/>
      <c r="J4" s="28"/>
      <c r="K4" s="25"/>
      <c r="L4" s="25"/>
      <c r="M4" s="25"/>
      <c r="N4" s="25"/>
      <c r="O4" s="29"/>
      <c r="P4" s="28"/>
      <c r="Q4" s="25"/>
      <c r="R4" s="25"/>
      <c r="S4" s="29"/>
    </row>
    <row r="5" spans="1:19" ht="24.75" customHeight="1" x14ac:dyDescent="0.25">
      <c r="A5" s="51" t="s">
        <v>0</v>
      </c>
      <c r="B5" s="51" t="s">
        <v>1</v>
      </c>
      <c r="C5" s="51" t="s">
        <v>2</v>
      </c>
      <c r="D5" s="51" t="s">
        <v>3</v>
      </c>
      <c r="E5" s="51" t="s">
        <v>4</v>
      </c>
      <c r="F5" s="50" t="s">
        <v>5</v>
      </c>
      <c r="G5" s="50"/>
      <c r="H5" s="50"/>
      <c r="I5" s="50"/>
      <c r="J5" s="55" t="s">
        <v>6</v>
      </c>
      <c r="K5" s="56"/>
      <c r="L5" s="56"/>
      <c r="M5" s="56"/>
      <c r="N5" s="56"/>
      <c r="O5" s="57"/>
      <c r="P5" s="50" t="s">
        <v>7</v>
      </c>
      <c r="Q5" s="50"/>
      <c r="R5" s="50"/>
      <c r="S5" s="50"/>
    </row>
    <row r="6" spans="1:19" ht="33" customHeight="1" x14ac:dyDescent="0.25">
      <c r="A6" s="51"/>
      <c r="B6" s="51"/>
      <c r="C6" s="51"/>
      <c r="D6" s="51"/>
      <c r="E6" s="51"/>
      <c r="F6" s="51" t="s">
        <v>8</v>
      </c>
      <c r="G6" s="51" t="s">
        <v>9</v>
      </c>
      <c r="H6" s="51" t="s">
        <v>10</v>
      </c>
      <c r="I6" s="51" t="s">
        <v>11</v>
      </c>
      <c r="J6" s="51" t="s">
        <v>8</v>
      </c>
      <c r="K6" s="50" t="s">
        <v>9</v>
      </c>
      <c r="L6" s="50"/>
      <c r="M6" s="50" t="s">
        <v>10</v>
      </c>
      <c r="N6" s="50"/>
      <c r="O6" s="51" t="s">
        <v>11</v>
      </c>
      <c r="P6" s="51" t="s">
        <v>8</v>
      </c>
      <c r="Q6" s="50" t="s">
        <v>9</v>
      </c>
      <c r="R6" s="51" t="s">
        <v>10</v>
      </c>
      <c r="S6" s="52" t="s">
        <v>11</v>
      </c>
    </row>
    <row r="7" spans="1:19" ht="102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30" t="s">
        <v>12</v>
      </c>
      <c r="L7" s="30" t="s">
        <v>13</v>
      </c>
      <c r="M7" s="30" t="s">
        <v>12</v>
      </c>
      <c r="N7" s="30" t="s">
        <v>13</v>
      </c>
      <c r="O7" s="51"/>
      <c r="P7" s="51"/>
      <c r="Q7" s="50"/>
      <c r="R7" s="51"/>
      <c r="S7" s="53"/>
    </row>
    <row r="8" spans="1:19" s="1" customFormat="1" ht="17.25" customHeight="1" x14ac:dyDescent="0.2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2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3">
        <v>15</v>
      </c>
      <c r="P8" s="31">
        <v>16</v>
      </c>
      <c r="Q8" s="31">
        <v>17</v>
      </c>
      <c r="R8" s="31">
        <v>18</v>
      </c>
      <c r="S8" s="33">
        <v>19</v>
      </c>
    </row>
    <row r="9" spans="1:19" s="11" customFormat="1" ht="32.25" customHeight="1" x14ac:dyDescent="0.5">
      <c r="A9" s="12" t="s">
        <v>25</v>
      </c>
      <c r="B9" s="44" t="s">
        <v>26</v>
      </c>
      <c r="C9" s="45"/>
      <c r="D9" s="45"/>
      <c r="E9" s="46"/>
      <c r="F9" s="13"/>
      <c r="G9" s="14">
        <f>G10+G11+G12+G13+G14+G15</f>
        <v>269</v>
      </c>
      <c r="H9" s="14">
        <f>H10+H11+H12+H13+H14+H15</f>
        <v>5227108</v>
      </c>
      <c r="I9" s="15"/>
      <c r="J9" s="15"/>
      <c r="K9" s="14">
        <f t="shared" ref="K9:N9" si="0">K10+K11+K12+K13+K14+K15</f>
        <v>148</v>
      </c>
      <c r="L9" s="14">
        <f t="shared" si="0"/>
        <v>0</v>
      </c>
      <c r="M9" s="14">
        <f t="shared" si="0"/>
        <v>1250000</v>
      </c>
      <c r="N9" s="14">
        <f t="shared" si="0"/>
        <v>1250000</v>
      </c>
      <c r="O9" s="15"/>
      <c r="P9" s="15"/>
      <c r="Q9" s="14">
        <f t="shared" ref="Q9:R9" si="1">Q10+Q11+Q12+Q13+Q14+Q15</f>
        <v>121</v>
      </c>
      <c r="R9" s="14">
        <f t="shared" si="1"/>
        <v>5227108</v>
      </c>
      <c r="S9" s="15"/>
    </row>
    <row r="10" spans="1:19" ht="90" customHeight="1" x14ac:dyDescent="0.45">
      <c r="A10" s="16"/>
      <c r="B10" s="17" t="s">
        <v>27</v>
      </c>
      <c r="C10" s="17" t="s">
        <v>28</v>
      </c>
      <c r="D10" s="17" t="s">
        <v>29</v>
      </c>
      <c r="E10" s="17" t="s">
        <v>30</v>
      </c>
      <c r="F10" s="9" t="s">
        <v>20</v>
      </c>
      <c r="G10" s="18">
        <v>200</v>
      </c>
      <c r="H10" s="10">
        <v>1543000</v>
      </c>
      <c r="I10" s="41" t="s">
        <v>22</v>
      </c>
      <c r="J10" s="9"/>
      <c r="K10" s="8">
        <v>120</v>
      </c>
      <c r="L10" s="8"/>
      <c r="M10" s="10"/>
      <c r="N10" s="8"/>
      <c r="O10" s="9"/>
      <c r="P10" s="9" t="s">
        <v>20</v>
      </c>
      <c r="Q10" s="18">
        <f>G10-K10+L10</f>
        <v>80</v>
      </c>
      <c r="R10" s="8">
        <f>H10-M10+N10</f>
        <v>1543000</v>
      </c>
      <c r="S10" s="41" t="s">
        <v>22</v>
      </c>
    </row>
    <row r="11" spans="1:19" ht="86.25" customHeight="1" x14ac:dyDescent="0.45">
      <c r="A11" s="16"/>
      <c r="B11" s="17" t="s">
        <v>31</v>
      </c>
      <c r="C11" s="17" t="s">
        <v>32</v>
      </c>
      <c r="D11" s="17" t="s">
        <v>33</v>
      </c>
      <c r="E11" s="17" t="s">
        <v>34</v>
      </c>
      <c r="F11" s="9" t="s">
        <v>20</v>
      </c>
      <c r="G11" s="18">
        <v>30</v>
      </c>
      <c r="H11" s="10">
        <v>1760910</v>
      </c>
      <c r="I11" s="41" t="s">
        <v>22</v>
      </c>
      <c r="J11" s="9"/>
      <c r="K11" s="8">
        <v>28</v>
      </c>
      <c r="L11" s="8"/>
      <c r="M11" s="10">
        <v>1250000</v>
      </c>
      <c r="N11" s="8"/>
      <c r="O11" s="9"/>
      <c r="P11" s="9" t="s">
        <v>20</v>
      </c>
      <c r="Q11" s="18">
        <f>G11-K11+L11</f>
        <v>2</v>
      </c>
      <c r="R11" s="8">
        <f>H11-M11+N11</f>
        <v>510910</v>
      </c>
      <c r="S11" s="41" t="s">
        <v>22</v>
      </c>
    </row>
    <row r="12" spans="1:19" ht="85.5" customHeight="1" x14ac:dyDescent="0.45">
      <c r="A12" s="16"/>
      <c r="B12" s="17" t="s">
        <v>35</v>
      </c>
      <c r="C12" s="17" t="s">
        <v>36</v>
      </c>
      <c r="D12" s="17" t="s">
        <v>37</v>
      </c>
      <c r="E12" s="17" t="s">
        <v>38</v>
      </c>
      <c r="F12" s="9" t="s">
        <v>20</v>
      </c>
      <c r="G12" s="18">
        <v>24</v>
      </c>
      <c r="H12" s="10">
        <v>1551000</v>
      </c>
      <c r="I12" s="41" t="s">
        <v>22</v>
      </c>
      <c r="J12" s="9"/>
      <c r="K12" s="8"/>
      <c r="L12" s="8"/>
      <c r="M12" s="10"/>
      <c r="N12" s="8">
        <v>600000</v>
      </c>
      <c r="O12" s="9"/>
      <c r="P12" s="9" t="s">
        <v>20</v>
      </c>
      <c r="Q12" s="18">
        <f t="shared" ref="Q12:Q15" si="2">G12-K12+L12</f>
        <v>24</v>
      </c>
      <c r="R12" s="8">
        <f t="shared" ref="R12:R15" si="3">H12-M12+N12</f>
        <v>2151000</v>
      </c>
      <c r="S12" s="41" t="s">
        <v>22</v>
      </c>
    </row>
    <row r="13" spans="1:19" ht="95.25" customHeight="1" x14ac:dyDescent="0.45">
      <c r="A13" s="16"/>
      <c r="B13" s="17" t="s">
        <v>39</v>
      </c>
      <c r="C13" s="17" t="s">
        <v>40</v>
      </c>
      <c r="D13" s="17" t="s">
        <v>29</v>
      </c>
      <c r="E13" s="17" t="s">
        <v>30</v>
      </c>
      <c r="F13" s="9" t="s">
        <v>20</v>
      </c>
      <c r="G13" s="18">
        <v>8</v>
      </c>
      <c r="H13" s="10">
        <v>160000</v>
      </c>
      <c r="I13" s="41" t="s">
        <v>22</v>
      </c>
      <c r="J13" s="24"/>
      <c r="K13" s="8"/>
      <c r="L13" s="8"/>
      <c r="M13" s="10"/>
      <c r="N13" s="8">
        <v>200000</v>
      </c>
      <c r="O13" s="9"/>
      <c r="P13" s="9" t="s">
        <v>20</v>
      </c>
      <c r="Q13" s="18">
        <f t="shared" si="2"/>
        <v>8</v>
      </c>
      <c r="R13" s="8">
        <f t="shared" si="3"/>
        <v>360000</v>
      </c>
      <c r="S13" s="41" t="s">
        <v>22</v>
      </c>
    </row>
    <row r="14" spans="1:19" ht="97.5" customHeight="1" x14ac:dyDescent="0.45">
      <c r="A14" s="16"/>
      <c r="B14" s="17" t="s">
        <v>41</v>
      </c>
      <c r="C14" s="17" t="s">
        <v>42</v>
      </c>
      <c r="D14" s="17" t="s">
        <v>29</v>
      </c>
      <c r="E14" s="17" t="s">
        <v>43</v>
      </c>
      <c r="F14" s="9" t="s">
        <v>20</v>
      </c>
      <c r="G14" s="18">
        <v>5</v>
      </c>
      <c r="H14" s="10">
        <v>111060</v>
      </c>
      <c r="I14" s="41" t="s">
        <v>22</v>
      </c>
      <c r="J14" s="24"/>
      <c r="K14" s="8"/>
      <c r="L14" s="8"/>
      <c r="M14" s="10"/>
      <c r="N14" s="8">
        <v>250000</v>
      </c>
      <c r="O14" s="9"/>
      <c r="P14" s="9" t="s">
        <v>20</v>
      </c>
      <c r="Q14" s="18">
        <f t="shared" si="2"/>
        <v>5</v>
      </c>
      <c r="R14" s="8">
        <f t="shared" si="3"/>
        <v>361060</v>
      </c>
      <c r="S14" s="41" t="s">
        <v>22</v>
      </c>
    </row>
    <row r="15" spans="1:19" ht="87.75" customHeight="1" x14ac:dyDescent="0.45">
      <c r="A15" s="16"/>
      <c r="B15" s="17" t="s">
        <v>44</v>
      </c>
      <c r="C15" s="17" t="s">
        <v>45</v>
      </c>
      <c r="D15" s="17" t="s">
        <v>29</v>
      </c>
      <c r="E15" s="17" t="s">
        <v>30</v>
      </c>
      <c r="F15" s="9" t="s">
        <v>46</v>
      </c>
      <c r="G15" s="18">
        <v>2</v>
      </c>
      <c r="H15" s="10">
        <v>101138</v>
      </c>
      <c r="I15" s="41" t="s">
        <v>22</v>
      </c>
      <c r="J15" s="24"/>
      <c r="K15" s="8"/>
      <c r="L15" s="8"/>
      <c r="M15" s="10"/>
      <c r="N15" s="8">
        <v>200000</v>
      </c>
      <c r="O15" s="9"/>
      <c r="P15" s="9" t="s">
        <v>46</v>
      </c>
      <c r="Q15" s="18">
        <f t="shared" si="2"/>
        <v>2</v>
      </c>
      <c r="R15" s="8">
        <f t="shared" si="3"/>
        <v>301138</v>
      </c>
      <c r="S15" s="41" t="s">
        <v>22</v>
      </c>
    </row>
    <row r="16" spans="1:19" s="11" customFormat="1" ht="32.25" customHeight="1" x14ac:dyDescent="0.5">
      <c r="A16" s="12" t="s">
        <v>14</v>
      </c>
      <c r="B16" s="44" t="s">
        <v>15</v>
      </c>
      <c r="C16" s="45"/>
      <c r="D16" s="45"/>
      <c r="E16" s="46"/>
      <c r="F16" s="13"/>
      <c r="G16" s="14">
        <f>G17+G18+G19</f>
        <v>0</v>
      </c>
      <c r="H16" s="14">
        <f>H17+H18+H19</f>
        <v>495589509</v>
      </c>
      <c r="I16" s="15"/>
      <c r="J16" s="15"/>
      <c r="K16" s="14">
        <f t="shared" ref="K16:N16" si="4">K17+K18+K19</f>
        <v>0</v>
      </c>
      <c r="L16" s="14">
        <f t="shared" si="4"/>
        <v>9</v>
      </c>
      <c r="M16" s="14">
        <f t="shared" si="4"/>
        <v>2443864</v>
      </c>
      <c r="N16" s="14">
        <f t="shared" si="4"/>
        <v>2443864</v>
      </c>
      <c r="O16" s="15"/>
      <c r="P16" s="15"/>
      <c r="Q16" s="14">
        <f t="shared" ref="Q16:R16" si="5">Q17+Q18+Q19</f>
        <v>9</v>
      </c>
      <c r="R16" s="14">
        <f t="shared" si="5"/>
        <v>495589509</v>
      </c>
      <c r="S16" s="15"/>
    </row>
    <row r="17" spans="1:19" ht="123" customHeight="1" x14ac:dyDescent="0.45">
      <c r="A17" s="16"/>
      <c r="B17" s="17" t="s">
        <v>16</v>
      </c>
      <c r="C17" s="17" t="s">
        <v>17</v>
      </c>
      <c r="D17" s="17" t="s">
        <v>16</v>
      </c>
      <c r="E17" s="17" t="s">
        <v>17</v>
      </c>
      <c r="F17" s="9" t="s">
        <v>18</v>
      </c>
      <c r="G17" s="18"/>
      <c r="H17" s="10">
        <v>495589509</v>
      </c>
      <c r="I17" s="9" t="s">
        <v>19</v>
      </c>
      <c r="J17" s="9"/>
      <c r="K17" s="8"/>
      <c r="L17" s="8"/>
      <c r="M17" s="10">
        <f>775864+1668000</f>
        <v>2443864</v>
      </c>
      <c r="N17" s="8"/>
      <c r="O17" s="9"/>
      <c r="P17" s="9" t="s">
        <v>18</v>
      </c>
      <c r="Q17" s="18"/>
      <c r="R17" s="8">
        <f>H17-M17</f>
        <v>493145645</v>
      </c>
      <c r="S17" s="9" t="s">
        <v>19</v>
      </c>
    </row>
    <row r="18" spans="1:19" ht="120.75" customHeight="1" x14ac:dyDescent="0.45">
      <c r="A18" s="16"/>
      <c r="B18" s="17" t="s">
        <v>47</v>
      </c>
      <c r="C18" s="17" t="s">
        <v>47</v>
      </c>
      <c r="D18" s="17" t="s">
        <v>48</v>
      </c>
      <c r="E18" s="17" t="s">
        <v>49</v>
      </c>
      <c r="F18" s="9"/>
      <c r="G18" s="18"/>
      <c r="H18" s="10"/>
      <c r="I18" s="9"/>
      <c r="J18" s="9" t="s">
        <v>20</v>
      </c>
      <c r="K18" s="8"/>
      <c r="L18" s="8">
        <v>4</v>
      </c>
      <c r="M18" s="10"/>
      <c r="N18" s="8">
        <v>775864</v>
      </c>
      <c r="O18" s="9" t="s">
        <v>19</v>
      </c>
      <c r="P18" s="9" t="s">
        <v>20</v>
      </c>
      <c r="Q18" s="18">
        <f t="shared" ref="Q18:Q19" si="6">G18-K18+L18</f>
        <v>4</v>
      </c>
      <c r="R18" s="8">
        <f t="shared" ref="R18:R19" si="7">H18-M18+N18</f>
        <v>775864</v>
      </c>
      <c r="S18" s="9" t="s">
        <v>19</v>
      </c>
    </row>
    <row r="19" spans="1:19" ht="160.5" customHeight="1" x14ac:dyDescent="0.45">
      <c r="A19" s="16"/>
      <c r="B19" s="17" t="s">
        <v>50</v>
      </c>
      <c r="C19" s="17" t="s">
        <v>51</v>
      </c>
      <c r="D19" s="17" t="s">
        <v>52</v>
      </c>
      <c r="E19" s="17" t="s">
        <v>53</v>
      </c>
      <c r="F19" s="9"/>
      <c r="G19" s="18"/>
      <c r="H19" s="10"/>
      <c r="I19" s="9"/>
      <c r="J19" s="9" t="s">
        <v>20</v>
      </c>
      <c r="K19" s="8"/>
      <c r="L19" s="8">
        <v>5</v>
      </c>
      <c r="M19" s="10"/>
      <c r="N19" s="8">
        <v>1668000</v>
      </c>
      <c r="O19" s="9" t="s">
        <v>19</v>
      </c>
      <c r="P19" s="9" t="s">
        <v>20</v>
      </c>
      <c r="Q19" s="18">
        <f t="shared" si="6"/>
        <v>5</v>
      </c>
      <c r="R19" s="8">
        <f t="shared" si="7"/>
        <v>1668000</v>
      </c>
      <c r="S19" s="9" t="s">
        <v>19</v>
      </c>
    </row>
    <row r="20" spans="1:19" s="11" customFormat="1" ht="32.25" customHeight="1" x14ac:dyDescent="0.5">
      <c r="A20" s="42" t="s">
        <v>54</v>
      </c>
      <c r="B20" s="44" t="s">
        <v>55</v>
      </c>
      <c r="C20" s="45"/>
      <c r="D20" s="45"/>
      <c r="E20" s="46"/>
      <c r="F20" s="13"/>
      <c r="G20" s="14">
        <f>G21</f>
        <v>1</v>
      </c>
      <c r="H20" s="14">
        <f>H21</f>
        <v>3525179</v>
      </c>
      <c r="I20" s="15"/>
      <c r="J20" s="15"/>
      <c r="K20" s="14">
        <f t="shared" ref="K20:N20" si="8">K21</f>
        <v>0</v>
      </c>
      <c r="L20" s="14">
        <f t="shared" si="8"/>
        <v>0</v>
      </c>
      <c r="M20" s="14">
        <f t="shared" si="8"/>
        <v>213794</v>
      </c>
      <c r="N20" s="14">
        <f t="shared" si="8"/>
        <v>0</v>
      </c>
      <c r="O20" s="15"/>
      <c r="P20" s="15"/>
      <c r="Q20" s="14">
        <f t="shared" ref="Q20:R20" si="9">Q21</f>
        <v>1</v>
      </c>
      <c r="R20" s="14">
        <f t="shared" si="9"/>
        <v>3311385</v>
      </c>
      <c r="S20" s="15"/>
    </row>
    <row r="21" spans="1:19" ht="111.75" x14ac:dyDescent="0.45">
      <c r="A21" s="16"/>
      <c r="B21" s="17" t="s">
        <v>56</v>
      </c>
      <c r="C21" s="17" t="s">
        <v>57</v>
      </c>
      <c r="D21" s="17" t="s">
        <v>56</v>
      </c>
      <c r="E21" s="17" t="s">
        <v>57</v>
      </c>
      <c r="F21" s="24" t="s">
        <v>58</v>
      </c>
      <c r="G21" s="18">
        <v>1</v>
      </c>
      <c r="H21" s="10">
        <v>3525179</v>
      </c>
      <c r="I21" s="9" t="s">
        <v>22</v>
      </c>
      <c r="J21" s="24"/>
      <c r="K21" s="8"/>
      <c r="L21" s="8"/>
      <c r="M21" s="10">
        <v>213794</v>
      </c>
      <c r="N21" s="8"/>
      <c r="O21" s="43"/>
      <c r="P21" s="24" t="s">
        <v>58</v>
      </c>
      <c r="Q21" s="18">
        <v>1</v>
      </c>
      <c r="R21" s="10">
        <f>H21-M21</f>
        <v>3311385</v>
      </c>
      <c r="S21" s="9" t="s">
        <v>22</v>
      </c>
    </row>
    <row r="22" spans="1:19" s="7" customFormat="1" ht="35.25" customHeight="1" x14ac:dyDescent="0.45">
      <c r="A22" s="19"/>
      <c r="B22" s="47" t="s">
        <v>21</v>
      </c>
      <c r="C22" s="48"/>
      <c r="D22" s="48"/>
      <c r="E22" s="49"/>
      <c r="F22" s="20"/>
      <c r="G22" s="21">
        <f>G20+G16+G9</f>
        <v>270</v>
      </c>
      <c r="H22" s="21">
        <f>H20+H16+H9</f>
        <v>504341796</v>
      </c>
      <c r="I22" s="22"/>
      <c r="J22" s="22"/>
      <c r="K22" s="21">
        <f t="shared" ref="K22:N22" si="10">K20+K16+K9</f>
        <v>148</v>
      </c>
      <c r="L22" s="21">
        <f t="shared" si="10"/>
        <v>9</v>
      </c>
      <c r="M22" s="21">
        <f t="shared" si="10"/>
        <v>3907658</v>
      </c>
      <c r="N22" s="21">
        <f t="shared" si="10"/>
        <v>3693864</v>
      </c>
      <c r="O22" s="22"/>
      <c r="P22" s="22"/>
      <c r="Q22" s="21">
        <f t="shared" ref="Q22:R22" si="11">Q20+Q16+Q9</f>
        <v>131</v>
      </c>
      <c r="R22" s="21">
        <f t="shared" si="11"/>
        <v>504128002</v>
      </c>
      <c r="S22" s="23"/>
    </row>
  </sheetData>
  <mergeCells count="26">
    <mergeCell ref="S6:S7"/>
    <mergeCell ref="A2:S2"/>
    <mergeCell ref="A3:S3"/>
    <mergeCell ref="A5:A7"/>
    <mergeCell ref="B5:B7"/>
    <mergeCell ref="C5:C7"/>
    <mergeCell ref="D5:D7"/>
    <mergeCell ref="E5:E7"/>
    <mergeCell ref="F5:I5"/>
    <mergeCell ref="J5:O5"/>
    <mergeCell ref="B9:E9"/>
    <mergeCell ref="B16:E16"/>
    <mergeCell ref="B20:E20"/>
    <mergeCell ref="B22:E22"/>
    <mergeCell ref="P5:S5"/>
    <mergeCell ref="F6:F7"/>
    <mergeCell ref="G6:G7"/>
    <mergeCell ref="H6:H7"/>
    <mergeCell ref="I6:I7"/>
    <mergeCell ref="J6:J7"/>
    <mergeCell ref="K6:L6"/>
    <mergeCell ref="M6:N6"/>
    <mergeCell ref="O6:O7"/>
    <mergeCell ref="P6:P7"/>
    <mergeCell ref="Q6:Q7"/>
    <mergeCell ref="R6:R7"/>
  </mergeCells>
  <pageMargins left="0.11811023622047245" right="0.11811023622047245" top="0.74803149606299213" bottom="0.55118110236220474" header="0.31496062992125984" footer="0.31496062992125984"/>
  <pageSetup paperSize="9" scale="25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пр.№110п оn 05.06.2026г.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Килибаева</dc:creator>
  <cp:lastModifiedBy>Айнаш Максат</cp:lastModifiedBy>
  <cp:lastPrinted>2025-03-03T07:32:22Z</cp:lastPrinted>
  <dcterms:created xsi:type="dcterms:W3CDTF">2025-02-17T03:43:11Z</dcterms:created>
  <dcterms:modified xsi:type="dcterms:W3CDTF">2026-06-05T10:37:59Z</dcterms:modified>
</cp:coreProperties>
</file>