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.ainash\Desktop\АЙНАШ\ЗАКУПКИ\2026\Утвержденный\Корректировка\"/>
    </mc:Choice>
  </mc:AlternateContent>
  <bookViews>
    <workbookView xWindow="0" yWindow="0" windowWidth="28800" windowHeight="12300"/>
  </bookViews>
  <sheets>
    <sheet name="пр.№121п оn 22.06.2026г." sheetId="1" r:id="rId1"/>
  </sheets>
  <definedNames>
    <definedName name="_xlnm.Print_Titles" localSheetId="0">'пр.№121п оn 22.06.2026г.'!#REF!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8" i="1" l="1"/>
  <c r="R17" i="1"/>
  <c r="Q17" i="1"/>
  <c r="N17" i="1"/>
  <c r="M17" i="1"/>
  <c r="L17" i="1"/>
  <c r="K17" i="1"/>
  <c r="H17" i="1"/>
  <c r="G17" i="1"/>
  <c r="R16" i="1"/>
  <c r="R14" i="1" s="1"/>
  <c r="Q16" i="1"/>
  <c r="Q14" i="1" s="1"/>
  <c r="R15" i="1"/>
  <c r="N14" i="1"/>
  <c r="M14" i="1"/>
  <c r="L14" i="1"/>
  <c r="K14" i="1"/>
  <c r="H14" i="1"/>
  <c r="G14" i="1"/>
  <c r="R13" i="1"/>
  <c r="Q13" i="1"/>
  <c r="R12" i="1"/>
  <c r="R11" i="1"/>
  <c r="Q11" i="1"/>
  <c r="N11" i="1"/>
  <c r="N19" i="1" s="1"/>
  <c r="M11" i="1"/>
  <c r="L11" i="1"/>
  <c r="K11" i="1"/>
  <c r="H11" i="1"/>
  <c r="G11" i="1"/>
  <c r="R10" i="1"/>
  <c r="R9" i="1"/>
  <c r="R19" i="1" s="1"/>
  <c r="Q9" i="1"/>
  <c r="N9" i="1"/>
  <c r="M9" i="1"/>
  <c r="M19" i="1" s="1"/>
  <c r="L9" i="1"/>
  <c r="L19" i="1" s="1"/>
  <c r="K9" i="1"/>
  <c r="K19" i="1" s="1"/>
  <c r="H9" i="1"/>
  <c r="H19" i="1" s="1"/>
  <c r="G9" i="1"/>
  <c r="G19" i="1" s="1"/>
  <c r="Q19" i="1" l="1"/>
</calcChain>
</file>

<file path=xl/sharedStrings.xml><?xml version="1.0" encoding="utf-8"?>
<sst xmlns="http://schemas.openxmlformats.org/spreadsheetml/2006/main" count="83" uniqueCount="50">
  <si>
    <t>№ п/п</t>
  </si>
  <si>
    <t>Сатып алынатын тауарлардың, жұмыстардың, көрестілетін қызметтердің қазақ тіліндегі атаулары</t>
  </si>
  <si>
    <t>Сатып алынатын тауарлардың, жұмыстардың, көрестілетін қызметтердің орыс тіліндегі атаулары</t>
  </si>
  <si>
    <t>Сатып алынатын тауарлардың, жұмыстардың, көрестілетін қызметтердің қазақ тіліндегі сипаттамалары</t>
  </si>
  <si>
    <t>Сатып алынатын тауарлардың, жұмыстардың, көрестілетін қызметтердің орыс тіліндегі сипаттамалары</t>
  </si>
  <si>
    <t>Сатып алу жоспарында</t>
  </si>
  <si>
    <t>Өзгертулер</t>
  </si>
  <si>
    <t>Қорытынды</t>
  </si>
  <si>
    <t>өлшем бірлігі</t>
  </si>
  <si>
    <t>Саны</t>
  </si>
  <si>
    <t>Сатып алу құны, теңге</t>
  </si>
  <si>
    <t>Сатып алу тәсілі</t>
  </si>
  <si>
    <t>азайту</t>
  </si>
  <si>
    <t>үлкейту</t>
  </si>
  <si>
    <t>1.1.4.2</t>
  </si>
  <si>
    <t>Қосымша материалдарға шығыстар</t>
  </si>
  <si>
    <t xml:space="preserve">Өнімді өндіру үшін қосымша материалдар </t>
  </si>
  <si>
    <t>Вспомогательные материалы для производства продукции</t>
  </si>
  <si>
    <t>тг.</t>
  </si>
  <si>
    <t>тікелей шарт жасасу</t>
  </si>
  <si>
    <t>дана</t>
  </si>
  <si>
    <t>Барлығы:</t>
  </si>
  <si>
    <t>баға ұсыныстарын сұрату</t>
  </si>
  <si>
    <t>«Қазақстан Республикасы Ұлттық Банкінің Банкнот фабрикасы» шаруашылық жүргізу құқығы бар РМК бойынша</t>
  </si>
  <si>
    <t>2026 жылға арналған сатып алу жоспарына өзгертулер және (немесе) толықтырулар</t>
  </si>
  <si>
    <t>1.1.1.4</t>
  </si>
  <si>
    <t>Басқа жабдықты пайдалану бойынша материалдар</t>
  </si>
  <si>
    <t>Салқындатқыш</t>
  </si>
  <si>
    <t>Хладагент</t>
  </si>
  <si>
    <t>Тоңазытқыш қондырғыларына арналған газ (Фрион)</t>
  </si>
  <si>
    <t>Газ для  холодильных установок (Фрион)</t>
  </si>
  <si>
    <t>1.1.4.1</t>
  </si>
  <si>
    <t>Негізгі материалдарға шығыстар</t>
  </si>
  <si>
    <t xml:space="preserve">Өнімді өндіру үшін негізгі материалдар </t>
  </si>
  <si>
    <t>Основные материалы для производства продукции</t>
  </si>
  <si>
    <t>Тығыздығы 80 гр/шаршы метр офсетті қағаз</t>
  </si>
  <si>
    <t>Бумага офсетная с плотностью 80 гр/м2</t>
  </si>
  <si>
    <t xml:space="preserve">• Түсі – ақ.
• Өлшемі –  840 мм.
• Тығыздығы – 80 гр / шаршы метр. </t>
  </si>
  <si>
    <t xml:space="preserve">• Цвет –  белый.
• Формат –  840 мм.
• Плотность – 80 гр/кв.м. </t>
  </si>
  <si>
    <t>кг.</t>
  </si>
  <si>
    <t>Штанцформа</t>
  </si>
  <si>
    <t>Қағаз кесуге арналған</t>
  </si>
  <si>
    <t>Для вырубки бумаги</t>
  </si>
  <si>
    <t>3.5.4</t>
  </si>
  <si>
    <t>4 топтағы негізгі құралдардың ағымдағы жөндеуіне, техникалық қызмет көрсетуіне арналған шығыстар</t>
  </si>
  <si>
    <t>Чиллерге техникалық қызмет көрсету және шығын материалдарымен ауыстыру</t>
  </si>
  <si>
    <t>Техническое обслуживания чиллера и замена с расходными материалами</t>
  </si>
  <si>
    <t>Жабдықтың жай-күйін диагностикалау, оның жұмысының негізгі параметрлерін тексеру май,фильтр, фреон, ауыстыру</t>
  </si>
  <si>
    <t>Диагностика состояния оборудования, проверка основных параметров его работы и замена масло, фильтр и фреона.</t>
  </si>
  <si>
    <t>қызмет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</si>
</sst>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2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22"/>
      <color theme="1"/>
      <name val="Calibri"/>
      <family val="2"/>
      <scheme val="minor"/>
    </font>
    <font>
      <sz val="24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  <font>
      <sz val="36"/>
      <color theme="1"/>
      <name val="Calibri"/>
      <family val="2"/>
      <scheme val="minor"/>
    </font>
    <font>
      <sz val="1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5">
    <xf numFmtId="0" fontId="0" fillId="0" borderId="0"/>
    <xf numFmtId="0" fontId="16" fillId="0" borderId="0"/>
    <xf numFmtId="0" fontId="15" fillId="0" borderId="0"/>
    <xf numFmtId="0" fontId="14" fillId="0" borderId="0"/>
    <xf numFmtId="164" fontId="27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14" fillId="0" borderId="0"/>
    <xf numFmtId="0" fontId="26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164" fontId="27" fillId="0" borderId="0" applyFont="0" applyFill="0" applyBorder="0" applyAlignment="0" applyProtection="0"/>
    <xf numFmtId="0" fontId="27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wrapText="1"/>
    </xf>
    <xf numFmtId="0" fontId="21" fillId="0" borderId="0" xfId="0" applyFont="1"/>
    <xf numFmtId="0" fontId="22" fillId="0" borderId="0" xfId="0" applyFont="1"/>
    <xf numFmtId="0" fontId="0" fillId="0" borderId="0" xfId="0"/>
    <xf numFmtId="0" fontId="32" fillId="0" borderId="0" xfId="0" applyFont="1"/>
    <xf numFmtId="4" fontId="28" fillId="0" borderId="1" xfId="0" applyNumberFormat="1" applyFont="1" applyBorder="1" applyAlignment="1">
      <alignment horizontal="right" wrapText="1"/>
    </xf>
    <xf numFmtId="4" fontId="28" fillId="0" borderId="1" xfId="0" applyNumberFormat="1" applyFont="1" applyBorder="1" applyAlignment="1">
      <alignment horizontal="center" wrapText="1"/>
    </xf>
    <xf numFmtId="4" fontId="33" fillId="0" borderId="1" xfId="0" applyNumberFormat="1" applyFont="1" applyBorder="1" applyAlignment="1">
      <alignment horizontal="right" wrapText="1"/>
    </xf>
    <xf numFmtId="0" fontId="35" fillId="0" borderId="0" xfId="0" applyFont="1"/>
    <xf numFmtId="49" fontId="30" fillId="2" borderId="1" xfId="1" applyNumberFormat="1" applyFont="1" applyFill="1" applyBorder="1" applyAlignment="1">
      <alignment horizontal="center"/>
    </xf>
    <xf numFmtId="0" fontId="34" fillId="2" borderId="1" xfId="1" applyFont="1" applyFill="1" applyBorder="1" applyAlignment="1">
      <alignment horizontal="center" vertical="center"/>
    </xf>
    <xf numFmtId="4" fontId="34" fillId="2" borderId="1" xfId="1" applyNumberFormat="1" applyFont="1" applyFill="1" applyBorder="1" applyAlignment="1">
      <alignment vertical="center"/>
    </xf>
    <xf numFmtId="4" fontId="34" fillId="2" borderId="1" xfId="1" applyNumberFormat="1" applyFont="1" applyFill="1" applyBorder="1" applyAlignment="1">
      <alignment horizontal="center" vertical="center"/>
    </xf>
    <xf numFmtId="0" fontId="29" fillId="0" borderId="1" xfId="2" applyFont="1" applyBorder="1" applyAlignment="1"/>
    <xf numFmtId="0" fontId="33" fillId="0" borderId="1" xfId="2" applyFont="1" applyBorder="1" applyAlignment="1">
      <alignment wrapText="1"/>
    </xf>
    <xf numFmtId="4" fontId="28" fillId="0" borderId="1" xfId="2" applyNumberFormat="1" applyFont="1" applyBorder="1" applyAlignment="1"/>
    <xf numFmtId="0" fontId="31" fillId="0" borderId="1" xfId="2" applyFont="1" applyBorder="1" applyAlignment="1">
      <alignment vertical="center"/>
    </xf>
    <xf numFmtId="0" fontId="31" fillId="0" borderId="1" xfId="2" applyFont="1" applyBorder="1" applyAlignment="1">
      <alignment horizontal="center" vertical="center" wrapText="1"/>
    </xf>
    <xf numFmtId="4" fontId="34" fillId="0" borderId="1" xfId="2" applyNumberFormat="1" applyFont="1" applyBorder="1" applyAlignment="1">
      <alignment vertical="center"/>
    </xf>
    <xf numFmtId="4" fontId="34" fillId="0" borderId="1" xfId="2" applyNumberFormat="1" applyFont="1" applyBorder="1" applyAlignment="1">
      <alignment horizontal="center" vertical="center"/>
    </xf>
    <xf numFmtId="4" fontId="31" fillId="0" borderId="1" xfId="2" applyNumberFormat="1" applyFont="1" applyBorder="1" applyAlignment="1">
      <alignment horizontal="center" vertical="center"/>
    </xf>
    <xf numFmtId="0" fontId="15" fillId="0" borderId="0" xfId="2"/>
    <xf numFmtId="0" fontId="23" fillId="0" borderId="0" xfId="2" applyFont="1"/>
    <xf numFmtId="0" fontId="24" fillId="0" borderId="0" xfId="2" applyFont="1" applyAlignment="1">
      <alignment wrapText="1"/>
    </xf>
    <xf numFmtId="0" fontId="24" fillId="0" borderId="0" xfId="2" applyFont="1"/>
    <xf numFmtId="0" fontId="25" fillId="0" borderId="0" xfId="2" applyFont="1"/>
    <xf numFmtId="0" fontId="18" fillId="0" borderId="1" xfId="2" applyFont="1" applyBorder="1" applyAlignment="1">
      <alignment horizontal="center" vertical="center" wrapText="1"/>
    </xf>
    <xf numFmtId="0" fontId="37" fillId="0" borderId="1" xfId="2" applyFont="1" applyBorder="1" applyAlignment="1">
      <alignment horizontal="center" vertical="center"/>
    </xf>
    <xf numFmtId="0" fontId="37" fillId="0" borderId="1" xfId="2" applyFont="1" applyBorder="1" applyAlignment="1">
      <alignment horizontal="center" vertical="center" wrapText="1"/>
    </xf>
    <xf numFmtId="0" fontId="17" fillId="0" borderId="1" xfId="2" applyFont="1" applyBorder="1" applyAlignment="1">
      <alignment horizontal="center" vertical="center"/>
    </xf>
    <xf numFmtId="0" fontId="39" fillId="0" borderId="0" xfId="0" applyFont="1"/>
    <xf numFmtId="0" fontId="40" fillId="0" borderId="0" xfId="2" applyFont="1"/>
    <xf numFmtId="0" fontId="36" fillId="0" borderId="0" xfId="2" applyFont="1"/>
    <xf numFmtId="0" fontId="29" fillId="0" borderId="0" xfId="2" applyFont="1" applyAlignment="1">
      <alignment horizontal="center" wrapText="1"/>
    </xf>
    <xf numFmtId="0" fontId="36" fillId="0" borderId="0" xfId="2" applyFont="1" applyAlignment="1">
      <alignment horizontal="center"/>
    </xf>
    <xf numFmtId="0" fontId="29" fillId="0" borderId="0" xfId="2" applyFont="1" applyAlignment="1">
      <alignment horizontal="center"/>
    </xf>
    <xf numFmtId="0" fontId="17" fillId="0" borderId="0" xfId="2" applyFont="1" applyAlignment="1">
      <alignment horizontal="center"/>
    </xf>
    <xf numFmtId="0" fontId="34" fillId="2" borderId="2" xfId="1" applyFont="1" applyFill="1" applyBorder="1" applyAlignment="1">
      <alignment horizontal="left" vertical="center" wrapText="1"/>
    </xf>
    <xf numFmtId="0" fontId="34" fillId="2" borderId="3" xfId="1" applyFont="1" applyFill="1" applyBorder="1" applyAlignment="1">
      <alignment horizontal="left" vertical="center" wrapText="1"/>
    </xf>
    <xf numFmtId="0" fontId="34" fillId="2" borderId="4" xfId="1" applyFont="1" applyFill="1" applyBorder="1" applyAlignment="1">
      <alignment horizontal="left" vertical="center" wrapText="1"/>
    </xf>
    <xf numFmtId="0" fontId="31" fillId="0" borderId="2" xfId="2" applyFont="1" applyBorder="1" applyAlignment="1">
      <alignment horizontal="left" vertical="center"/>
    </xf>
    <xf numFmtId="0" fontId="31" fillId="0" borderId="3" xfId="2" applyFont="1" applyBorder="1" applyAlignment="1">
      <alignment horizontal="left" vertical="center"/>
    </xf>
    <xf numFmtId="0" fontId="31" fillId="0" borderId="4" xfId="2" applyFont="1" applyBorder="1" applyAlignment="1">
      <alignment horizontal="left" vertical="center"/>
    </xf>
    <xf numFmtId="0" fontId="18" fillId="0" borderId="1" xfId="2" applyFont="1" applyBorder="1" applyAlignment="1">
      <alignment horizontal="center" vertical="center"/>
    </xf>
    <xf numFmtId="0" fontId="18" fillId="0" borderId="1" xfId="2" applyFont="1" applyBorder="1" applyAlignment="1">
      <alignment horizontal="center" vertical="center" wrapText="1"/>
    </xf>
    <xf numFmtId="0" fontId="18" fillId="0" borderId="6" xfId="2" applyFont="1" applyBorder="1" applyAlignment="1">
      <alignment horizontal="center" vertical="center" wrapText="1"/>
    </xf>
    <xf numFmtId="0" fontId="18" fillId="0" borderId="5" xfId="2" applyFont="1" applyBorder="1" applyAlignment="1">
      <alignment horizontal="center" vertical="center" wrapText="1"/>
    </xf>
    <xf numFmtId="0" fontId="38" fillId="0" borderId="0" xfId="2" applyFont="1" applyAlignment="1">
      <alignment horizontal="center"/>
    </xf>
    <xf numFmtId="0" fontId="18" fillId="0" borderId="2" xfId="2" applyFont="1" applyBorder="1" applyAlignment="1">
      <alignment horizontal="center" vertical="center"/>
    </xf>
    <xf numFmtId="0" fontId="18" fillId="0" borderId="3" xfId="2" applyFont="1" applyBorder="1" applyAlignment="1">
      <alignment horizontal="center" vertical="center"/>
    </xf>
    <xf numFmtId="0" fontId="18" fillId="0" borderId="4" xfId="2" applyFont="1" applyBorder="1" applyAlignment="1">
      <alignment horizontal="center" vertical="center"/>
    </xf>
  </cellXfs>
  <cellStyles count="35">
    <cellStyle name="Обычный" xfId="0" builtinId="0"/>
    <cellStyle name="Обычный 2" xfId="27"/>
    <cellStyle name="Обычный 3" xfId="2"/>
    <cellStyle name="Обычный 3 10" xfId="20"/>
    <cellStyle name="Обычный 3 11" xfId="22"/>
    <cellStyle name="Обычный 3 12" xfId="24"/>
    <cellStyle name="Обычный 3 13" xfId="28"/>
    <cellStyle name="Обычный 3 14" xfId="29"/>
    <cellStyle name="Обычный 3 15" xfId="31"/>
    <cellStyle name="Обычный 3 16" xfId="33"/>
    <cellStyle name="Обычный 3 2" xfId="1"/>
    <cellStyle name="Обычный 3 2 10" xfId="23"/>
    <cellStyle name="Обычный 3 2 11" xfId="25"/>
    <cellStyle name="Обычный 3 2 12" xfId="30"/>
    <cellStyle name="Обычный 3 2 13" xfId="32"/>
    <cellStyle name="Обычный 3 2 14" xfId="34"/>
    <cellStyle name="Обычный 3 2 2" xfId="6"/>
    <cellStyle name="Обычный 3 2 3" xfId="9"/>
    <cellStyle name="Обычный 3 2 4" xfId="11"/>
    <cellStyle name="Обычный 3 2 5" xfId="13"/>
    <cellStyle name="Обычный 3 2 6" xfId="15"/>
    <cellStyle name="Обычный 3 2 7" xfId="17"/>
    <cellStyle name="Обычный 3 2 8" xfId="19"/>
    <cellStyle name="Обычный 3 2 9" xfId="21"/>
    <cellStyle name="Обычный 3 3" xfId="3"/>
    <cellStyle name="Обычный 3 4" xfId="8"/>
    <cellStyle name="Обычный 3 5" xfId="10"/>
    <cellStyle name="Обычный 3 6" xfId="12"/>
    <cellStyle name="Обычный 3 7" xfId="14"/>
    <cellStyle name="Обычный 3 8" xfId="16"/>
    <cellStyle name="Обычный 3 9" xfId="18"/>
    <cellStyle name="Обычный 4" xfId="7"/>
    <cellStyle name="Финансовый 10" xfId="4"/>
    <cellStyle name="Финансовый 2" xfId="5"/>
    <cellStyle name="Финансовый 2 2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9"/>
  <sheetViews>
    <sheetView tabSelected="1" view="pageBreakPreview" zoomScale="40" zoomScaleNormal="59" zoomScaleSheetLayoutView="40" workbookViewId="0">
      <selection activeCell="B14" sqref="B14:E14"/>
    </sheetView>
  </sheetViews>
  <sheetFormatPr defaultRowHeight="21" x14ac:dyDescent="0.35"/>
  <cols>
    <col min="1" max="1" width="11.42578125" style="6" customWidth="1"/>
    <col min="2" max="2" width="50.42578125" style="6" customWidth="1"/>
    <col min="3" max="3" width="43.85546875" style="6" customWidth="1"/>
    <col min="4" max="4" width="70.5703125" style="2" customWidth="1"/>
    <col min="5" max="5" width="77.28515625" style="2" customWidth="1"/>
    <col min="6" max="6" width="12.42578125" style="3" customWidth="1"/>
    <col min="7" max="7" width="19.85546875" style="6" customWidth="1"/>
    <col min="8" max="8" width="39.7109375" style="6" customWidth="1"/>
    <col min="9" max="9" width="20.28515625" style="2" customWidth="1"/>
    <col min="10" max="10" width="11.85546875" style="4" customWidth="1"/>
    <col min="11" max="11" width="16" style="6" customWidth="1"/>
    <col min="12" max="12" width="23.85546875" style="6" customWidth="1"/>
    <col min="13" max="14" width="30.140625" style="6" customWidth="1"/>
    <col min="15" max="15" width="16.85546875" style="5" customWidth="1"/>
    <col min="16" max="16" width="12.140625" style="4" customWidth="1"/>
    <col min="17" max="17" width="23.7109375" style="6" customWidth="1"/>
    <col min="18" max="18" width="37.7109375" style="6" customWidth="1"/>
    <col min="19" max="19" width="20.5703125" style="5" customWidth="1"/>
    <col min="20" max="20" width="14.42578125" style="6" customWidth="1"/>
    <col min="21" max="16384" width="9.140625" style="6"/>
  </cols>
  <sheetData>
    <row r="1" spans="1:19" ht="45" customHeight="1" x14ac:dyDescent="0.35">
      <c r="A1" s="34"/>
      <c r="B1" s="34"/>
      <c r="C1" s="34"/>
      <c r="D1" s="35"/>
      <c r="E1" s="35"/>
      <c r="F1" s="36"/>
      <c r="G1" s="34"/>
      <c r="H1" s="34"/>
      <c r="I1" s="37"/>
      <c r="J1" s="38"/>
      <c r="K1" s="34"/>
      <c r="L1" s="34"/>
      <c r="M1" s="34"/>
      <c r="N1" s="34"/>
      <c r="O1" s="39"/>
      <c r="P1" s="38"/>
      <c r="Q1" s="34"/>
      <c r="R1" s="34"/>
      <c r="S1" s="39"/>
    </row>
    <row r="2" spans="1:19" s="33" customFormat="1" ht="46.5" x14ac:dyDescent="0.7">
      <c r="A2" s="50" t="s">
        <v>23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19" s="33" customFormat="1" ht="46.5" customHeight="1" x14ac:dyDescent="0.7">
      <c r="A3" s="50" t="s">
        <v>24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</row>
    <row r="4" spans="1:19" ht="42" customHeight="1" x14ac:dyDescent="0.35">
      <c r="A4" s="24"/>
      <c r="B4" s="24"/>
      <c r="C4" s="24"/>
      <c r="D4" s="25"/>
      <c r="E4" s="25"/>
      <c r="F4" s="26"/>
      <c r="G4" s="24"/>
      <c r="H4" s="24"/>
      <c r="I4" s="25"/>
      <c r="J4" s="27"/>
      <c r="K4" s="24"/>
      <c r="L4" s="24"/>
      <c r="M4" s="24"/>
      <c r="N4" s="24"/>
      <c r="O4" s="28"/>
      <c r="P4" s="27"/>
      <c r="Q4" s="24"/>
      <c r="R4" s="24"/>
      <c r="S4" s="28"/>
    </row>
    <row r="5" spans="1:19" ht="24.75" customHeight="1" x14ac:dyDescent="0.25">
      <c r="A5" s="47" t="s">
        <v>0</v>
      </c>
      <c r="B5" s="47" t="s">
        <v>1</v>
      </c>
      <c r="C5" s="47" t="s">
        <v>2</v>
      </c>
      <c r="D5" s="47" t="s">
        <v>3</v>
      </c>
      <c r="E5" s="47" t="s">
        <v>4</v>
      </c>
      <c r="F5" s="46" t="s">
        <v>5</v>
      </c>
      <c r="G5" s="46"/>
      <c r="H5" s="46"/>
      <c r="I5" s="46"/>
      <c r="J5" s="51" t="s">
        <v>6</v>
      </c>
      <c r="K5" s="52"/>
      <c r="L5" s="52"/>
      <c r="M5" s="52"/>
      <c r="N5" s="52"/>
      <c r="O5" s="53"/>
      <c r="P5" s="46" t="s">
        <v>7</v>
      </c>
      <c r="Q5" s="46"/>
      <c r="R5" s="46"/>
      <c r="S5" s="46"/>
    </row>
    <row r="6" spans="1:19" ht="33" customHeight="1" x14ac:dyDescent="0.25">
      <c r="A6" s="47"/>
      <c r="B6" s="47"/>
      <c r="C6" s="47"/>
      <c r="D6" s="47"/>
      <c r="E6" s="47"/>
      <c r="F6" s="47" t="s">
        <v>8</v>
      </c>
      <c r="G6" s="47" t="s">
        <v>9</v>
      </c>
      <c r="H6" s="47" t="s">
        <v>10</v>
      </c>
      <c r="I6" s="47" t="s">
        <v>11</v>
      </c>
      <c r="J6" s="47" t="s">
        <v>8</v>
      </c>
      <c r="K6" s="46" t="s">
        <v>9</v>
      </c>
      <c r="L6" s="46"/>
      <c r="M6" s="46" t="s">
        <v>10</v>
      </c>
      <c r="N6" s="46"/>
      <c r="O6" s="47" t="s">
        <v>11</v>
      </c>
      <c r="P6" s="47" t="s">
        <v>8</v>
      </c>
      <c r="Q6" s="46" t="s">
        <v>9</v>
      </c>
      <c r="R6" s="47" t="s">
        <v>10</v>
      </c>
      <c r="S6" s="48" t="s">
        <v>11</v>
      </c>
    </row>
    <row r="7" spans="1:19" ht="102" customHeight="1" x14ac:dyDescent="0.25">
      <c r="A7" s="47"/>
      <c r="B7" s="47"/>
      <c r="C7" s="47"/>
      <c r="D7" s="47"/>
      <c r="E7" s="47"/>
      <c r="F7" s="47"/>
      <c r="G7" s="47"/>
      <c r="H7" s="47"/>
      <c r="I7" s="47"/>
      <c r="J7" s="47"/>
      <c r="K7" s="29" t="s">
        <v>12</v>
      </c>
      <c r="L7" s="29" t="s">
        <v>13</v>
      </c>
      <c r="M7" s="29" t="s">
        <v>12</v>
      </c>
      <c r="N7" s="29" t="s">
        <v>13</v>
      </c>
      <c r="O7" s="47"/>
      <c r="P7" s="47"/>
      <c r="Q7" s="46"/>
      <c r="R7" s="47"/>
      <c r="S7" s="49"/>
    </row>
    <row r="8" spans="1:19" s="1" customFormat="1" ht="17.25" customHeight="1" x14ac:dyDescent="0.2">
      <c r="A8" s="30">
        <v>1</v>
      </c>
      <c r="B8" s="30">
        <v>2</v>
      </c>
      <c r="C8" s="30">
        <v>3</v>
      </c>
      <c r="D8" s="30">
        <v>4</v>
      </c>
      <c r="E8" s="30">
        <v>5</v>
      </c>
      <c r="F8" s="31">
        <v>6</v>
      </c>
      <c r="G8" s="30">
        <v>7</v>
      </c>
      <c r="H8" s="30">
        <v>8</v>
      </c>
      <c r="I8" s="30">
        <v>9</v>
      </c>
      <c r="J8" s="30">
        <v>10</v>
      </c>
      <c r="K8" s="30">
        <v>11</v>
      </c>
      <c r="L8" s="30">
        <v>12</v>
      </c>
      <c r="M8" s="30">
        <v>13</v>
      </c>
      <c r="N8" s="30">
        <v>14</v>
      </c>
      <c r="O8" s="32">
        <v>15</v>
      </c>
      <c r="P8" s="30">
        <v>16</v>
      </c>
      <c r="Q8" s="30">
        <v>17</v>
      </c>
      <c r="R8" s="30">
        <v>18</v>
      </c>
      <c r="S8" s="32">
        <v>19</v>
      </c>
    </row>
    <row r="9" spans="1:19" s="11" customFormat="1" ht="32.25" customHeight="1" x14ac:dyDescent="0.5">
      <c r="A9" s="12" t="s">
        <v>25</v>
      </c>
      <c r="B9" s="40" t="s">
        <v>26</v>
      </c>
      <c r="C9" s="41"/>
      <c r="D9" s="41"/>
      <c r="E9" s="42"/>
      <c r="F9" s="13"/>
      <c r="G9" s="14">
        <f>SUM(G10)</f>
        <v>2</v>
      </c>
      <c r="H9" s="14">
        <f>SUM(H10)</f>
        <v>510910</v>
      </c>
      <c r="I9" s="15"/>
      <c r="J9" s="15"/>
      <c r="K9" s="14">
        <f t="shared" ref="K9:N9" si="0">SUM(K10)</f>
        <v>1</v>
      </c>
      <c r="L9" s="14">
        <f t="shared" si="0"/>
        <v>0</v>
      </c>
      <c r="M9" s="14">
        <f t="shared" si="0"/>
        <v>288363</v>
      </c>
      <c r="N9" s="14">
        <f t="shared" si="0"/>
        <v>0</v>
      </c>
      <c r="O9" s="15"/>
      <c r="P9" s="15"/>
      <c r="Q9" s="14">
        <f>SUM(Q10)</f>
        <v>1</v>
      </c>
      <c r="R9" s="14">
        <f>SUM(R10)</f>
        <v>222547</v>
      </c>
      <c r="S9" s="15"/>
    </row>
    <row r="10" spans="1:19" ht="121.5" customHeight="1" x14ac:dyDescent="0.45">
      <c r="A10" s="16"/>
      <c r="B10" s="17" t="s">
        <v>27</v>
      </c>
      <c r="C10" s="17" t="s">
        <v>28</v>
      </c>
      <c r="D10" s="17" t="s">
        <v>29</v>
      </c>
      <c r="E10" s="17" t="s">
        <v>30</v>
      </c>
      <c r="F10" s="9" t="s">
        <v>20</v>
      </c>
      <c r="G10" s="18">
        <v>2</v>
      </c>
      <c r="H10" s="10">
        <v>510910</v>
      </c>
      <c r="I10" s="9" t="s">
        <v>22</v>
      </c>
      <c r="J10" s="9"/>
      <c r="K10" s="8">
        <v>1</v>
      </c>
      <c r="L10" s="8"/>
      <c r="M10" s="10">
        <v>288363</v>
      </c>
      <c r="N10" s="8"/>
      <c r="O10" s="9"/>
      <c r="P10" s="9" t="s">
        <v>20</v>
      </c>
      <c r="Q10" s="18">
        <v>1</v>
      </c>
      <c r="R10" s="8">
        <f>H10-M10</f>
        <v>222547</v>
      </c>
      <c r="S10" s="9" t="s">
        <v>22</v>
      </c>
    </row>
    <row r="11" spans="1:19" s="11" customFormat="1" ht="32.25" customHeight="1" x14ac:dyDescent="0.5">
      <c r="A11" s="12" t="s">
        <v>31</v>
      </c>
      <c r="B11" s="40" t="s">
        <v>32</v>
      </c>
      <c r="C11" s="41"/>
      <c r="D11" s="41"/>
      <c r="E11" s="42"/>
      <c r="F11" s="13"/>
      <c r="G11" s="14">
        <f>SUM(G12:G13)</f>
        <v>0</v>
      </c>
      <c r="H11" s="14">
        <f>SUM(H12:H13)</f>
        <v>718175452</v>
      </c>
      <c r="I11" s="15"/>
      <c r="J11" s="15"/>
      <c r="K11" s="14">
        <f t="shared" ref="K11:N11" si="1">SUM(K12:K13)</f>
        <v>0</v>
      </c>
      <c r="L11" s="14">
        <f t="shared" si="1"/>
        <v>10452</v>
      </c>
      <c r="M11" s="14">
        <f t="shared" si="1"/>
        <v>6313008</v>
      </c>
      <c r="N11" s="14">
        <f t="shared" si="1"/>
        <v>6313008</v>
      </c>
      <c r="O11" s="15"/>
      <c r="P11" s="15"/>
      <c r="Q11" s="14">
        <f>SUM(Q12:Q13)</f>
        <v>10452</v>
      </c>
      <c r="R11" s="14">
        <f>SUM(R12:R13)</f>
        <v>718175452</v>
      </c>
      <c r="S11" s="15"/>
    </row>
    <row r="12" spans="1:19" ht="102.75" customHeight="1" x14ac:dyDescent="0.45">
      <c r="A12" s="16"/>
      <c r="B12" s="17" t="s">
        <v>33</v>
      </c>
      <c r="C12" s="17" t="s">
        <v>34</v>
      </c>
      <c r="D12" s="17" t="s">
        <v>33</v>
      </c>
      <c r="E12" s="17" t="s">
        <v>34</v>
      </c>
      <c r="F12" s="9" t="s">
        <v>18</v>
      </c>
      <c r="G12" s="18"/>
      <c r="H12" s="10">
        <v>718175452</v>
      </c>
      <c r="I12" s="9" t="s">
        <v>19</v>
      </c>
      <c r="J12" s="9"/>
      <c r="K12" s="8"/>
      <c r="L12" s="8"/>
      <c r="M12" s="10">
        <v>6313008</v>
      </c>
      <c r="N12" s="8"/>
      <c r="O12" s="9"/>
      <c r="P12" s="9" t="s">
        <v>18</v>
      </c>
      <c r="Q12" s="18"/>
      <c r="R12" s="8">
        <f>H12-M12</f>
        <v>711862444</v>
      </c>
      <c r="S12" s="9" t="s">
        <v>19</v>
      </c>
    </row>
    <row r="13" spans="1:19" ht="138" customHeight="1" x14ac:dyDescent="0.45">
      <c r="A13" s="16"/>
      <c r="B13" s="17" t="s">
        <v>35</v>
      </c>
      <c r="C13" s="17" t="s">
        <v>36</v>
      </c>
      <c r="D13" s="17" t="s">
        <v>37</v>
      </c>
      <c r="E13" s="17" t="s">
        <v>38</v>
      </c>
      <c r="F13" s="9"/>
      <c r="G13" s="18"/>
      <c r="H13" s="10"/>
      <c r="I13" s="9"/>
      <c r="J13" s="9" t="s">
        <v>39</v>
      </c>
      <c r="K13" s="8"/>
      <c r="L13" s="8">
        <v>10452</v>
      </c>
      <c r="M13" s="10"/>
      <c r="N13" s="8">
        <v>6313008</v>
      </c>
      <c r="O13" s="9" t="s">
        <v>19</v>
      </c>
      <c r="P13" s="9" t="s">
        <v>39</v>
      </c>
      <c r="Q13" s="18">
        <f t="shared" ref="Q13" si="2">G13-K13+L13</f>
        <v>10452</v>
      </c>
      <c r="R13" s="8">
        <f t="shared" ref="R13" si="3">H13-M13+N13</f>
        <v>6313008</v>
      </c>
      <c r="S13" s="9" t="s">
        <v>22</v>
      </c>
    </row>
    <row r="14" spans="1:19" s="11" customFormat="1" ht="32.25" customHeight="1" x14ac:dyDescent="0.5">
      <c r="A14" s="12" t="s">
        <v>14</v>
      </c>
      <c r="B14" s="40" t="s">
        <v>15</v>
      </c>
      <c r="C14" s="41"/>
      <c r="D14" s="41"/>
      <c r="E14" s="42"/>
      <c r="F14" s="13"/>
      <c r="G14" s="14">
        <f>SUM(G15:G16)</f>
        <v>0</v>
      </c>
      <c r="H14" s="14">
        <f>SUM(H15:H16)</f>
        <v>481070645</v>
      </c>
      <c r="I14" s="15"/>
      <c r="J14" s="15"/>
      <c r="K14" s="14">
        <f t="shared" ref="K14:N14" si="4">SUM(K15:K16)</f>
        <v>0</v>
      </c>
      <c r="L14" s="14">
        <f t="shared" si="4"/>
        <v>2</v>
      </c>
      <c r="M14" s="14">
        <f t="shared" si="4"/>
        <v>4800</v>
      </c>
      <c r="N14" s="14">
        <f t="shared" si="4"/>
        <v>4800</v>
      </c>
      <c r="O14" s="15"/>
      <c r="P14" s="15"/>
      <c r="Q14" s="14">
        <f>SUM(Q15:Q16)</f>
        <v>2</v>
      </c>
      <c r="R14" s="14">
        <f>SUM(R15:R16)</f>
        <v>481070645</v>
      </c>
      <c r="S14" s="15"/>
    </row>
    <row r="15" spans="1:19" ht="102.75" customHeight="1" x14ac:dyDescent="0.45">
      <c r="A15" s="16"/>
      <c r="B15" s="17" t="s">
        <v>16</v>
      </c>
      <c r="C15" s="17" t="s">
        <v>17</v>
      </c>
      <c r="D15" s="17" t="s">
        <v>16</v>
      </c>
      <c r="E15" s="17" t="s">
        <v>17</v>
      </c>
      <c r="F15" s="9" t="s">
        <v>18</v>
      </c>
      <c r="G15" s="18"/>
      <c r="H15" s="10">
        <v>481070645</v>
      </c>
      <c r="I15" s="9" t="s">
        <v>19</v>
      </c>
      <c r="J15" s="9"/>
      <c r="K15" s="8"/>
      <c r="L15" s="8"/>
      <c r="M15" s="10">
        <v>4800</v>
      </c>
      <c r="N15" s="8"/>
      <c r="O15" s="9"/>
      <c r="P15" s="9" t="s">
        <v>18</v>
      </c>
      <c r="Q15" s="18"/>
      <c r="R15" s="8">
        <f>H15-M15</f>
        <v>481065845</v>
      </c>
      <c r="S15" s="9" t="s">
        <v>19</v>
      </c>
    </row>
    <row r="16" spans="1:19" ht="138" customHeight="1" x14ac:dyDescent="0.45">
      <c r="A16" s="16"/>
      <c r="B16" s="17" t="s">
        <v>40</v>
      </c>
      <c r="C16" s="17" t="s">
        <v>40</v>
      </c>
      <c r="D16" s="17" t="s">
        <v>41</v>
      </c>
      <c r="E16" s="17" t="s">
        <v>42</v>
      </c>
      <c r="F16" s="9"/>
      <c r="G16" s="18"/>
      <c r="H16" s="10"/>
      <c r="I16" s="9"/>
      <c r="J16" s="9" t="s">
        <v>20</v>
      </c>
      <c r="K16" s="8"/>
      <c r="L16" s="8">
        <v>2</v>
      </c>
      <c r="M16" s="10"/>
      <c r="N16" s="8">
        <v>4800</v>
      </c>
      <c r="O16" s="9" t="s">
        <v>19</v>
      </c>
      <c r="P16" s="9" t="s">
        <v>20</v>
      </c>
      <c r="Q16" s="18">
        <f t="shared" ref="Q16" si="5">G16-K16+L16</f>
        <v>2</v>
      </c>
      <c r="R16" s="8">
        <f t="shared" ref="R16" si="6">H16-M16+N16</f>
        <v>4800</v>
      </c>
      <c r="S16" s="9" t="s">
        <v>19</v>
      </c>
    </row>
    <row r="17" spans="1:19" s="11" customFormat="1" ht="32.25" customHeight="1" x14ac:dyDescent="0.5">
      <c r="A17" s="12" t="s">
        <v>43</v>
      </c>
      <c r="B17" s="40" t="s">
        <v>44</v>
      </c>
      <c r="C17" s="41"/>
      <c r="D17" s="41"/>
      <c r="E17" s="42"/>
      <c r="F17" s="13"/>
      <c r="G17" s="14">
        <f>SUM(G18)</f>
        <v>1</v>
      </c>
      <c r="H17" s="14">
        <f>SUM(H18)</f>
        <v>6447768</v>
      </c>
      <c r="I17" s="15"/>
      <c r="J17" s="15"/>
      <c r="K17" s="14">
        <f t="shared" ref="K17:N17" si="7">SUM(K18)</f>
        <v>0</v>
      </c>
      <c r="L17" s="14">
        <f t="shared" si="7"/>
        <v>0</v>
      </c>
      <c r="M17" s="14">
        <f t="shared" si="7"/>
        <v>160000</v>
      </c>
      <c r="N17" s="14">
        <f t="shared" si="7"/>
        <v>0</v>
      </c>
      <c r="O17" s="15"/>
      <c r="P17" s="15"/>
      <c r="Q17" s="14">
        <f>SUM(Q18)</f>
        <v>1</v>
      </c>
      <c r="R17" s="14">
        <f>SUM(R18)</f>
        <v>6287768</v>
      </c>
      <c r="S17" s="15"/>
    </row>
    <row r="18" spans="1:19" ht="159" customHeight="1" x14ac:dyDescent="0.45">
      <c r="A18" s="16"/>
      <c r="B18" s="17" t="s">
        <v>45</v>
      </c>
      <c r="C18" s="17" t="s">
        <v>46</v>
      </c>
      <c r="D18" s="17" t="s">
        <v>47</v>
      </c>
      <c r="E18" s="17" t="s">
        <v>48</v>
      </c>
      <c r="F18" s="9" t="s">
        <v>49</v>
      </c>
      <c r="G18" s="18">
        <v>1</v>
      </c>
      <c r="H18" s="10">
        <v>6447768</v>
      </c>
      <c r="I18" s="9" t="s">
        <v>22</v>
      </c>
      <c r="J18" s="9"/>
      <c r="K18" s="8"/>
      <c r="L18" s="8"/>
      <c r="M18" s="10">
        <v>160000</v>
      </c>
      <c r="N18" s="8"/>
      <c r="O18" s="9"/>
      <c r="P18" s="9" t="s">
        <v>49</v>
      </c>
      <c r="Q18" s="18">
        <v>1</v>
      </c>
      <c r="R18" s="8">
        <f>H18-M18</f>
        <v>6287768</v>
      </c>
      <c r="S18" s="9" t="s">
        <v>22</v>
      </c>
    </row>
    <row r="19" spans="1:19" s="7" customFormat="1" ht="35.25" customHeight="1" x14ac:dyDescent="0.45">
      <c r="A19" s="19"/>
      <c r="B19" s="43" t="s">
        <v>21</v>
      </c>
      <c r="C19" s="44"/>
      <c r="D19" s="44"/>
      <c r="E19" s="45"/>
      <c r="F19" s="20"/>
      <c r="G19" s="21">
        <f>G9+G11+G14+G17</f>
        <v>3</v>
      </c>
      <c r="H19" s="21">
        <f>H9+H11+H14+H17</f>
        <v>1206204775</v>
      </c>
      <c r="I19" s="22"/>
      <c r="J19" s="22"/>
      <c r="K19" s="21">
        <f t="shared" ref="K19:N19" si="8">K9+K11+K14+K17</f>
        <v>1</v>
      </c>
      <c r="L19" s="21">
        <f t="shared" si="8"/>
        <v>10454</v>
      </c>
      <c r="M19" s="21">
        <f t="shared" si="8"/>
        <v>6766171</v>
      </c>
      <c r="N19" s="21">
        <f t="shared" si="8"/>
        <v>6317808</v>
      </c>
      <c r="O19" s="22"/>
      <c r="P19" s="22"/>
      <c r="Q19" s="21">
        <f>Q9+Q11+Q14+Q17</f>
        <v>10456</v>
      </c>
      <c r="R19" s="21">
        <f>R9+R11+R14+R17</f>
        <v>1205756412</v>
      </c>
      <c r="S19" s="23"/>
    </row>
  </sheetData>
  <mergeCells count="27">
    <mergeCell ref="B19:E19"/>
    <mergeCell ref="A2:S2"/>
    <mergeCell ref="A3:S3"/>
    <mergeCell ref="A5:A7"/>
    <mergeCell ref="B5:B7"/>
    <mergeCell ref="C5:C7"/>
    <mergeCell ref="D5:D7"/>
    <mergeCell ref="E5:E7"/>
    <mergeCell ref="F5:I5"/>
    <mergeCell ref="J5:O5"/>
    <mergeCell ref="P5:S5"/>
    <mergeCell ref="F6:F7"/>
    <mergeCell ref="G6:G7"/>
    <mergeCell ref="H6:H7"/>
    <mergeCell ref="I6:I7"/>
    <mergeCell ref="J6:J7"/>
    <mergeCell ref="K6:L6"/>
    <mergeCell ref="M6:N6"/>
    <mergeCell ref="O6:O7"/>
    <mergeCell ref="P6:P7"/>
    <mergeCell ref="Q6:Q7"/>
    <mergeCell ref="R6:R7"/>
    <mergeCell ref="S6:S7"/>
    <mergeCell ref="B9:E9"/>
    <mergeCell ref="B11:E11"/>
    <mergeCell ref="B14:E14"/>
    <mergeCell ref="B17:E17"/>
  </mergeCells>
  <pageMargins left="0.11811023622047245" right="0.11811023622047245" top="0.74803149606299213" bottom="0.55118110236220474" header="0.31496062992125984" footer="0.31496062992125984"/>
  <pageSetup paperSize="9" scale="25" fitToHeight="0" orientation="landscape" r:id="rId1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пр.№121п оn 22.06.2026г.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Айжан Килибаева</dc:creator>
  <cp:lastModifiedBy>Айнаш Максат</cp:lastModifiedBy>
  <cp:lastPrinted>2025-03-03T07:32:22Z</cp:lastPrinted>
  <dcterms:created xsi:type="dcterms:W3CDTF">2025-02-17T03:43:11Z</dcterms:created>
  <dcterms:modified xsi:type="dcterms:W3CDTF">2026-06-22T04:41:17Z</dcterms:modified>
</cp:coreProperties>
</file>