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.ainash\Desktop\АЙНАШ\ЗАКУПКИ\2026\Утвержденный\Корректировка\"/>
    </mc:Choice>
  </mc:AlternateContent>
  <bookViews>
    <workbookView xWindow="0" yWindow="0" windowWidth="28800" windowHeight="12300"/>
  </bookViews>
  <sheets>
    <sheet name="пр.№129п оn 26.06.2026г." sheetId="1" r:id="rId1"/>
  </sheets>
  <definedNames>
    <definedName name="_xlnm.Print_Titles" localSheetId="0">'пр.№129п оn 26.06.2026г.'!#REF!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4" i="1" l="1"/>
  <c r="R43" i="1"/>
  <c r="Q43" i="1"/>
  <c r="N43" i="1"/>
  <c r="M43" i="1"/>
  <c r="L43" i="1"/>
  <c r="K43" i="1"/>
  <c r="H43" i="1"/>
  <c r="G43" i="1"/>
  <c r="R41" i="1"/>
  <c r="Q41" i="1"/>
  <c r="N41" i="1"/>
  <c r="M41" i="1"/>
  <c r="L41" i="1"/>
  <c r="K41" i="1"/>
  <c r="H41" i="1"/>
  <c r="G41" i="1"/>
  <c r="R37" i="1"/>
  <c r="Q37" i="1"/>
  <c r="N37" i="1"/>
  <c r="M37" i="1"/>
  <c r="L37" i="1"/>
  <c r="K37" i="1"/>
  <c r="H37" i="1"/>
  <c r="G37" i="1"/>
  <c r="R27" i="1"/>
  <c r="Q27" i="1"/>
  <c r="N27" i="1"/>
  <c r="M27" i="1"/>
  <c r="M45" i="1" s="1"/>
  <c r="L27" i="1"/>
  <c r="L45" i="1" s="1"/>
  <c r="K27" i="1"/>
  <c r="K45" i="1" s="1"/>
  <c r="H27" i="1"/>
  <c r="H45" i="1" s="1"/>
  <c r="G27" i="1"/>
  <c r="G45" i="1" s="1"/>
  <c r="R26" i="1"/>
  <c r="Q26" i="1"/>
  <c r="R25" i="1"/>
  <c r="Q25" i="1"/>
  <c r="R24" i="1"/>
  <c r="Q24" i="1"/>
  <c r="Q17" i="1" s="1"/>
  <c r="R23" i="1"/>
  <c r="R17" i="1" s="1"/>
  <c r="Q23" i="1"/>
  <c r="R22" i="1"/>
  <c r="Q22" i="1"/>
  <c r="R21" i="1"/>
  <c r="Q21" i="1"/>
  <c r="R20" i="1"/>
  <c r="Q20" i="1"/>
  <c r="R19" i="1"/>
  <c r="Q19" i="1"/>
  <c r="R18" i="1"/>
  <c r="N17" i="1"/>
  <c r="M17" i="1"/>
  <c r="L17" i="1"/>
  <c r="K17" i="1"/>
  <c r="H17" i="1"/>
  <c r="G17" i="1"/>
  <c r="R16" i="1"/>
  <c r="Q16" i="1"/>
  <c r="R15" i="1"/>
  <c r="R14" i="1"/>
  <c r="Q14" i="1"/>
  <c r="N14" i="1"/>
  <c r="M14" i="1"/>
  <c r="L14" i="1"/>
  <c r="K14" i="1"/>
  <c r="H14" i="1"/>
  <c r="G14" i="1"/>
  <c r="R9" i="1"/>
  <c r="R45" i="1" s="1"/>
  <c r="Q9" i="1"/>
  <c r="N9" i="1"/>
  <c r="N45" i="1" s="1"/>
  <c r="M9" i="1"/>
  <c r="L9" i="1"/>
  <c r="K9" i="1"/>
  <c r="H9" i="1"/>
  <c r="G9" i="1"/>
  <c r="Q45" i="1" l="1"/>
</calcChain>
</file>

<file path=xl/sharedStrings.xml><?xml version="1.0" encoding="utf-8"?>
<sst xmlns="http://schemas.openxmlformats.org/spreadsheetml/2006/main" count="267" uniqueCount="125">
  <si>
    <t>№ п/п</t>
  </si>
  <si>
    <t>Сатып алынатын тауарлардың, жұмыстардың, көрестілетін қызметтердің қазақ тіліндегі атаулары</t>
  </si>
  <si>
    <t>Сатып алынатын тауарлардың, жұмыстардың, көрестілетін қызметтердің орыс тіліндегі атаулары</t>
  </si>
  <si>
    <t>Сатып алынатын тауарлардың, жұмыстардың, көрестілетін қызметтердің қазақ тіліндегі сипаттамалары</t>
  </si>
  <si>
    <t>Сатып алынатын тауарлардың, жұмыстардың, көрестілетін қызметтердің орыс тіліндегі сипаттамалары</t>
  </si>
  <si>
    <t>Сатып алу жоспарында</t>
  </si>
  <si>
    <t>Өзгертулер</t>
  </si>
  <si>
    <t>Қорытынды</t>
  </si>
  <si>
    <t>өлшем бірлігі</t>
  </si>
  <si>
    <t>Саны</t>
  </si>
  <si>
    <t>Сатып алу құны, теңге</t>
  </si>
  <si>
    <t>Сатып алу тәсілі</t>
  </si>
  <si>
    <t>азайту</t>
  </si>
  <si>
    <t>үлкейту</t>
  </si>
  <si>
    <t>тг.</t>
  </si>
  <si>
    <t>тікелей шарт жасасу</t>
  </si>
  <si>
    <t>Барлығы:</t>
  </si>
  <si>
    <t>«Қазақстан Республикасы Ұлттық Банкінің Банкнот фабрикасы» шаруашылық жүргізу құқығы бар РМК бойынша</t>
  </si>
  <si>
    <t>2026 жылға арналған сатып алу жоспарына өзгертулер және (немесе) толықтырулар</t>
  </si>
  <si>
    <t>1.1.4.1</t>
  </si>
  <si>
    <t>Негізгі материалдарға шығыстар</t>
  </si>
  <si>
    <t xml:space="preserve">Өнімді өндіру үшін негізгі материалдар </t>
  </si>
  <si>
    <t>Основные материалы для производства продукции</t>
  </si>
  <si>
    <t>кг.</t>
  </si>
  <si>
    <t>1.1.1.4</t>
  </si>
  <si>
    <t>Басқа жабдықты пайдалану  бойынша материалдар</t>
  </si>
  <si>
    <t>Болат ысырма Ду80</t>
  </si>
  <si>
    <t>Задвижка стальная Ду80</t>
  </si>
  <si>
    <t>дана</t>
  </si>
  <si>
    <t>баға ұсыныстарын сұрату</t>
  </si>
  <si>
    <t>Арба дөңгелектері</t>
  </si>
  <si>
    <t>Колеса для тележек</t>
  </si>
  <si>
    <t xml:space="preserve">Тежегіші бар айналмалы доңғалақ D-75мм </t>
  </si>
  <si>
    <t>Колесо поворот-ное с тормозом D-75мм</t>
  </si>
  <si>
    <t>Доңғалақ айналмалы емес  D-75мм</t>
  </si>
  <si>
    <t xml:space="preserve">Колесо не поворотное D-75мм  </t>
  </si>
  <si>
    <t>PRESTIGE 2/S 610 76240 70*100/250 қағазы</t>
  </si>
  <si>
    <t>Бумага PRESTIGE 2/S 610 76240 70*100/250</t>
  </si>
  <si>
    <t xml:space="preserve">• Түсі – ақ. 
• Парақ өлшемі – 700*1000 мм. 
• Тығыздығы –  250 г/м2. </t>
  </si>
  <si>
    <t xml:space="preserve">• Цвет – белый. 
• Формат – 700*1000 мм. 
• Плотность –  250 г/м2. </t>
  </si>
  <si>
    <t>парақ</t>
  </si>
  <si>
    <t>1.1.4.2</t>
  </si>
  <si>
    <t>Қосымша материалдарға шығыстар</t>
  </si>
  <si>
    <t xml:space="preserve">Өнімді өндіру үшін қосымша материалдар </t>
  </si>
  <si>
    <t>Вспомогательные материалы для производства продукции</t>
  </si>
  <si>
    <t>Трансфер  цилиндірінің күрте</t>
  </si>
  <si>
    <t>Рубашка трансферного цилиндра</t>
  </si>
  <si>
    <t>TransferJacketPlus  G2.215.105S                 Heidelberg SM-52-5 баспа машинасына арналған</t>
  </si>
  <si>
    <t xml:space="preserve">TransferJacketPlus  G2.215.105S             На офсетную печатную машину Heidelberg SM-52-5 </t>
  </si>
  <si>
    <t>Парақтық офсеттік резеңке</t>
  </si>
  <si>
    <t xml:space="preserve">Листовая офсетная резина </t>
  </si>
  <si>
    <t>Blanket G2.464.131  Heidelberg SM-52-5 баспа машина-сына арналған</t>
  </si>
  <si>
    <t xml:space="preserve">Blanket G2.464.131 На офсетную печатную машину Heidelberg SM-52-5   </t>
  </si>
  <si>
    <t xml:space="preserve">SM52 баспа машинасының  бояу жәшігінің пленкасы </t>
  </si>
  <si>
    <t xml:space="preserve">Пленка красочного ящика печатной машины SM52 </t>
  </si>
  <si>
    <t>Saphira Ink Duct Foil  (Universal 52) G2.008/148F/01      Ескерту: (1 дана 1 қорап, бір қорапта 100 дана бар)</t>
  </si>
  <si>
    <t>Saphira Ink Duct Foil  (Universal 52) G2.008/148F/01          Примечание: (1 шт это 1 коробка, в коробке 100 шт)</t>
  </si>
  <si>
    <t>Super Blue отмарылуға қарсы торлары</t>
  </si>
  <si>
    <t>Противоотма-рывающая сетка Super Blue</t>
  </si>
  <si>
    <t>Set of Super Blue nets G2.215.820</t>
  </si>
  <si>
    <t>Сол жақ ауыстыру жұдырықшасы</t>
  </si>
  <si>
    <t>Кулачок переключения левый</t>
  </si>
  <si>
    <t>Drive cam left G2.431.320</t>
  </si>
  <si>
    <t>Оң жақ ауыстыру жұдырықшасы</t>
  </si>
  <si>
    <t>Кулачок переключения правый</t>
  </si>
  <si>
    <t>Drive cam right G2.431.321</t>
  </si>
  <si>
    <t>Өздігінен бергіштің қылшақты ролигі</t>
  </si>
  <si>
    <t>Щеточный ролик самонаклада</t>
  </si>
  <si>
    <t>Circular brush 53.020.122</t>
  </si>
  <si>
    <t>Өздігінен бергіштің резеңке ролик</t>
  </si>
  <si>
    <t>Резиновый ролик самонаклада</t>
  </si>
  <si>
    <t>Rubber roller 89.016.236</t>
  </si>
  <si>
    <t>1.3.2</t>
  </si>
  <si>
    <t>Кеңселік тауарлар үшін шығыстар</t>
  </si>
  <si>
    <t>Қосымша - файл</t>
  </si>
  <si>
    <t>Файл-вкладыш</t>
  </si>
  <si>
    <t>құжаттар үшін, перфорациямен, полипропилен үлдірден</t>
  </si>
  <si>
    <t>для документов, с перфорацией, из полипропиленовой пленки</t>
  </si>
  <si>
    <t>орам</t>
  </si>
  <si>
    <t>Серіппелі қалта</t>
  </si>
  <si>
    <t>Папка с пружинами</t>
  </si>
  <si>
    <t>Материал-қалың пластик, формат А4</t>
  </si>
  <si>
    <t>Материал-плотный пластик, формат А4</t>
  </si>
  <si>
    <t>Жапсырма 76х76мм</t>
  </si>
  <si>
    <t>Стикер (постики) 76х76мм</t>
  </si>
  <si>
    <t>Қағазды, белгілерге арналған</t>
  </si>
  <si>
    <t>Бумажные, для заметок</t>
  </si>
  <si>
    <t>Жапсырма 76х51мм</t>
  </si>
  <si>
    <t>Стикер (постики) 76х51мм</t>
  </si>
  <si>
    <t>Жапсырма пласикалық</t>
  </si>
  <si>
    <t>Закладка клейкая, пластиковые</t>
  </si>
  <si>
    <t>Пластикалы,белгілерге арналған</t>
  </si>
  <si>
    <t>Пластиковый для заметок</t>
  </si>
  <si>
    <t>Штамп (45х15)</t>
  </si>
  <si>
    <t>Клише өлшемі: 45х15 мм.</t>
  </si>
  <si>
    <t>Размер клише: 45х15 мм.</t>
  </si>
  <si>
    <t>Штамп (18х47)</t>
  </si>
  <si>
    <t>Клише өлшемі: 18х47 мм.</t>
  </si>
  <si>
    <t>Размер клише: 18х47 мм.</t>
  </si>
  <si>
    <t>Штамп (23х59)</t>
  </si>
  <si>
    <t>Клише өлшемі: 23х59 мм.</t>
  </si>
  <si>
    <t>Размер клише: 23х59 мм.</t>
  </si>
  <si>
    <t>Штамп (14х38)</t>
  </si>
  <si>
    <t>Клише өлшемі: 14х38 мм.</t>
  </si>
  <si>
    <t>Размер клише: 14х38 мм.</t>
  </si>
  <si>
    <t>2.3</t>
  </si>
  <si>
    <t>Кадрларды дайындау және қайта даярлықтан өткізу шығындары</t>
  </si>
  <si>
    <t>Еңбекке ақы төлеудің кесімді жүйесін ұйымдастырудағы еңбекті нормалаудың рөлі</t>
  </si>
  <si>
    <t>Роль нормирования труда в организации сдельной системы оплаты труда</t>
  </si>
  <si>
    <t>қызмет</t>
  </si>
  <si>
    <t>ҚР кәсіби бухгалтерлерге арналған курстары.</t>
  </si>
  <si>
    <t>Курсы профессионального бухгалтера РК</t>
  </si>
  <si>
    <t>Бухгалтерлердің халықаралық форумы.</t>
  </si>
  <si>
    <t>Международный форум бухгалтеров</t>
  </si>
  <si>
    <t>3.4.2</t>
  </si>
  <si>
    <t>Басқа да коммуналды қызметтер шығыстары</t>
  </si>
  <si>
    <t>Жылыту жүйесін жуу және сығымдау және жылу шаруашылығын ОЗП-ға дайындау</t>
  </si>
  <si>
    <t>Промывка и опрессовка системы отопления и подготовка теплового хозяйства к ОЗП</t>
  </si>
  <si>
    <t>3.5.2</t>
  </si>
  <si>
    <t>2 топтағы негізгі құралдардың ағымдағы жөндеуіне, техникалық қызмет көрсетуіне арналған шығыстар</t>
  </si>
  <si>
    <t xml:space="preserve">«Гейдельберг Нордазиен» компаниясымен шарты бойынша жабдықтарды жөндеу жұмысы </t>
  </si>
  <si>
    <t>Работа по ремонту оборудования по договору с компанией  «Гейдельберг Нордазиен»</t>
  </si>
  <si>
    <t>Күрделі жөндеу қажет болған жағдайда фабриканың сұранысы бойынша машина өндіруші компания маманының сапары мен жұмысын қамтиды.</t>
  </si>
  <si>
    <t>Включают в себя визит и/или работу специалиста компании-производителя машины по запросу фабрики в случае необходимости сложного ремонта.</t>
  </si>
  <si>
    <t>жұмыс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</si>
</sst>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2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22"/>
      <color theme="1"/>
      <name val="Calibri"/>
      <family val="2"/>
      <scheme val="minor"/>
    </font>
    <font>
      <sz val="2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36"/>
      <color theme="1"/>
      <name val="Calibri"/>
      <family val="2"/>
      <scheme val="minor"/>
    </font>
    <font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5">
    <xf numFmtId="0" fontId="0" fillId="0" borderId="0"/>
    <xf numFmtId="0" fontId="16" fillId="0" borderId="0"/>
    <xf numFmtId="0" fontId="15" fillId="0" borderId="0"/>
    <xf numFmtId="0" fontId="14" fillId="0" borderId="0"/>
    <xf numFmtId="164" fontId="27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14" fillId="0" borderId="0"/>
    <xf numFmtId="0" fontId="26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164" fontId="27" fillId="0" borderId="0" applyFont="0" applyFill="0" applyBorder="0" applyAlignment="0" applyProtection="0"/>
    <xf numFmtId="0" fontId="27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wrapText="1"/>
    </xf>
    <xf numFmtId="0" fontId="21" fillId="0" borderId="0" xfId="0" applyFont="1"/>
    <xf numFmtId="0" fontId="22" fillId="0" borderId="0" xfId="0" applyFont="1"/>
    <xf numFmtId="0" fontId="0" fillId="0" borderId="0" xfId="0"/>
    <xf numFmtId="0" fontId="32" fillId="0" borderId="0" xfId="0" applyFont="1"/>
    <xf numFmtId="4" fontId="28" fillId="0" borderId="1" xfId="0" applyNumberFormat="1" applyFont="1" applyBorder="1" applyAlignment="1">
      <alignment horizontal="right" wrapText="1"/>
    </xf>
    <xf numFmtId="4" fontId="28" fillId="0" borderId="1" xfId="0" applyNumberFormat="1" applyFont="1" applyBorder="1" applyAlignment="1">
      <alignment horizontal="center" wrapText="1"/>
    </xf>
    <xf numFmtId="4" fontId="33" fillId="0" borderId="1" xfId="0" applyNumberFormat="1" applyFont="1" applyBorder="1" applyAlignment="1">
      <alignment horizontal="right" wrapText="1"/>
    </xf>
    <xf numFmtId="0" fontId="35" fillId="0" borderId="0" xfId="0" applyFont="1"/>
    <xf numFmtId="49" fontId="30" fillId="2" borderId="1" xfId="1" applyNumberFormat="1" applyFont="1" applyFill="1" applyBorder="1" applyAlignment="1">
      <alignment horizontal="center"/>
    </xf>
    <xf numFmtId="0" fontId="34" fillId="2" borderId="1" xfId="1" applyFont="1" applyFill="1" applyBorder="1" applyAlignment="1">
      <alignment horizontal="center" vertical="center"/>
    </xf>
    <xf numFmtId="4" fontId="34" fillId="2" borderId="1" xfId="1" applyNumberFormat="1" applyFont="1" applyFill="1" applyBorder="1" applyAlignment="1">
      <alignment vertical="center"/>
    </xf>
    <xf numFmtId="4" fontId="34" fillId="2" borderId="1" xfId="1" applyNumberFormat="1" applyFont="1" applyFill="1" applyBorder="1" applyAlignment="1">
      <alignment horizontal="center" vertical="center"/>
    </xf>
    <xf numFmtId="0" fontId="29" fillId="0" borderId="1" xfId="2" applyFont="1" applyBorder="1" applyAlignment="1"/>
    <xf numFmtId="0" fontId="33" fillId="0" borderId="1" xfId="2" applyFont="1" applyBorder="1" applyAlignment="1">
      <alignment wrapText="1"/>
    </xf>
    <xf numFmtId="4" fontId="28" fillId="0" borderId="1" xfId="2" applyNumberFormat="1" applyFont="1" applyBorder="1" applyAlignment="1"/>
    <xf numFmtId="0" fontId="31" fillId="0" borderId="1" xfId="2" applyFont="1" applyBorder="1" applyAlignment="1">
      <alignment vertical="center"/>
    </xf>
    <xf numFmtId="0" fontId="31" fillId="0" borderId="1" xfId="2" applyFont="1" applyBorder="1" applyAlignment="1">
      <alignment horizontal="center" vertical="center" wrapText="1"/>
    </xf>
    <xf numFmtId="4" fontId="34" fillId="0" borderId="1" xfId="2" applyNumberFormat="1" applyFont="1" applyBorder="1" applyAlignment="1">
      <alignment vertical="center"/>
    </xf>
    <xf numFmtId="4" fontId="34" fillId="0" borderId="1" xfId="2" applyNumberFormat="1" applyFont="1" applyBorder="1" applyAlignment="1">
      <alignment horizontal="center" vertical="center"/>
    </xf>
    <xf numFmtId="4" fontId="31" fillId="0" borderId="1" xfId="2" applyNumberFormat="1" applyFont="1" applyBorder="1" applyAlignment="1">
      <alignment horizontal="center" vertical="center"/>
    </xf>
    <xf numFmtId="0" fontId="15" fillId="0" borderId="0" xfId="2"/>
    <xf numFmtId="0" fontId="23" fillId="0" borderId="0" xfId="2" applyFont="1"/>
    <xf numFmtId="0" fontId="24" fillId="0" borderId="0" xfId="2" applyFont="1" applyAlignment="1">
      <alignment wrapText="1"/>
    </xf>
    <xf numFmtId="0" fontId="24" fillId="0" borderId="0" xfId="2" applyFont="1"/>
    <xf numFmtId="0" fontId="25" fillId="0" borderId="0" xfId="2" applyFont="1"/>
    <xf numFmtId="0" fontId="18" fillId="0" borderId="1" xfId="2" applyFont="1" applyBorder="1" applyAlignment="1">
      <alignment horizontal="center" vertical="center" wrapText="1"/>
    </xf>
    <xf numFmtId="0" fontId="37" fillId="0" borderId="1" xfId="2" applyFont="1" applyBorder="1" applyAlignment="1">
      <alignment horizontal="center" vertical="center"/>
    </xf>
    <xf numFmtId="0" fontId="37" fillId="0" borderId="1" xfId="2" applyFont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/>
    </xf>
    <xf numFmtId="0" fontId="39" fillId="0" borderId="0" xfId="0" applyFont="1"/>
    <xf numFmtId="0" fontId="40" fillId="0" borderId="0" xfId="2" applyFont="1"/>
    <xf numFmtId="0" fontId="36" fillId="0" borderId="0" xfId="2" applyFont="1"/>
    <xf numFmtId="0" fontId="29" fillId="0" borderId="0" xfId="2" applyFont="1" applyAlignment="1">
      <alignment horizontal="center" wrapText="1"/>
    </xf>
    <xf numFmtId="0" fontId="36" fillId="0" borderId="0" xfId="2" applyFont="1" applyAlignment="1">
      <alignment horizontal="center"/>
    </xf>
    <xf numFmtId="0" fontId="29" fillId="0" borderId="0" xfId="2" applyFont="1" applyAlignment="1">
      <alignment horizontal="center"/>
    </xf>
    <xf numFmtId="0" fontId="17" fillId="0" borderId="0" xfId="2" applyFont="1" applyAlignment="1">
      <alignment horizontal="center"/>
    </xf>
    <xf numFmtId="0" fontId="34" fillId="2" borderId="2" xfId="1" applyFont="1" applyFill="1" applyBorder="1" applyAlignment="1">
      <alignment horizontal="left" vertical="center" wrapText="1"/>
    </xf>
    <xf numFmtId="0" fontId="34" fillId="2" borderId="3" xfId="1" applyFont="1" applyFill="1" applyBorder="1" applyAlignment="1">
      <alignment horizontal="left" vertical="center" wrapText="1"/>
    </xf>
    <xf numFmtId="0" fontId="34" fillId="2" borderId="4" xfId="1" applyFont="1" applyFill="1" applyBorder="1" applyAlignment="1">
      <alignment horizontal="left" vertical="center" wrapText="1"/>
    </xf>
    <xf numFmtId="0" fontId="31" fillId="0" borderId="2" xfId="2" applyFont="1" applyBorder="1" applyAlignment="1">
      <alignment horizontal="left" vertical="center"/>
    </xf>
    <xf numFmtId="0" fontId="31" fillId="0" borderId="3" xfId="2" applyFont="1" applyBorder="1" applyAlignment="1">
      <alignment horizontal="left" vertical="center"/>
    </xf>
    <xf numFmtId="0" fontId="31" fillId="0" borderId="4" xfId="2" applyFont="1" applyBorder="1" applyAlignment="1">
      <alignment horizontal="left" vertical="center"/>
    </xf>
    <xf numFmtId="0" fontId="18" fillId="0" borderId="1" xfId="2" applyFont="1" applyBorder="1" applyAlignment="1">
      <alignment horizontal="center" vertical="center" wrapText="1"/>
    </xf>
    <xf numFmtId="0" fontId="18" fillId="0" borderId="6" xfId="2" applyFont="1" applyBorder="1" applyAlignment="1">
      <alignment horizontal="center" vertical="center" wrapText="1"/>
    </xf>
    <xf numFmtId="0" fontId="18" fillId="0" borderId="5" xfId="2" applyFont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/>
    </xf>
    <xf numFmtId="0" fontId="38" fillId="0" borderId="0" xfId="2" applyFont="1" applyAlignment="1">
      <alignment horizontal="center"/>
    </xf>
    <xf numFmtId="0" fontId="18" fillId="0" borderId="2" xfId="2" applyFont="1" applyBorder="1" applyAlignment="1">
      <alignment horizontal="center" vertical="center"/>
    </xf>
    <xf numFmtId="0" fontId="18" fillId="0" borderId="3" xfId="2" applyFont="1" applyBorder="1" applyAlignment="1">
      <alignment horizontal="center" vertical="center"/>
    </xf>
    <xf numFmtId="0" fontId="18" fillId="0" borderId="4" xfId="2" applyFont="1" applyBorder="1" applyAlignment="1">
      <alignment horizontal="center" vertical="center"/>
    </xf>
  </cellXfs>
  <cellStyles count="35">
    <cellStyle name="Обычный" xfId="0" builtinId="0"/>
    <cellStyle name="Обычный 2" xfId="27"/>
    <cellStyle name="Обычный 3" xfId="2"/>
    <cellStyle name="Обычный 3 10" xfId="20"/>
    <cellStyle name="Обычный 3 11" xfId="22"/>
    <cellStyle name="Обычный 3 12" xfId="24"/>
    <cellStyle name="Обычный 3 13" xfId="28"/>
    <cellStyle name="Обычный 3 14" xfId="29"/>
    <cellStyle name="Обычный 3 15" xfId="31"/>
    <cellStyle name="Обычный 3 16" xfId="33"/>
    <cellStyle name="Обычный 3 2" xfId="1"/>
    <cellStyle name="Обычный 3 2 10" xfId="23"/>
    <cellStyle name="Обычный 3 2 11" xfId="25"/>
    <cellStyle name="Обычный 3 2 12" xfId="30"/>
    <cellStyle name="Обычный 3 2 13" xfId="32"/>
    <cellStyle name="Обычный 3 2 14" xfId="34"/>
    <cellStyle name="Обычный 3 2 2" xfId="6"/>
    <cellStyle name="Обычный 3 2 3" xfId="9"/>
    <cellStyle name="Обычный 3 2 4" xfId="11"/>
    <cellStyle name="Обычный 3 2 5" xfId="13"/>
    <cellStyle name="Обычный 3 2 6" xfId="15"/>
    <cellStyle name="Обычный 3 2 7" xfId="17"/>
    <cellStyle name="Обычный 3 2 8" xfId="19"/>
    <cellStyle name="Обычный 3 2 9" xfId="21"/>
    <cellStyle name="Обычный 3 3" xfId="3"/>
    <cellStyle name="Обычный 3 4" xfId="8"/>
    <cellStyle name="Обычный 3 5" xfId="10"/>
    <cellStyle name="Обычный 3 6" xfId="12"/>
    <cellStyle name="Обычный 3 7" xfId="14"/>
    <cellStyle name="Обычный 3 8" xfId="16"/>
    <cellStyle name="Обычный 3 9" xfId="18"/>
    <cellStyle name="Обычный 4" xfId="7"/>
    <cellStyle name="Финансовый 10" xfId="4"/>
    <cellStyle name="Финансовый 2" xfId="5"/>
    <cellStyle name="Финансовый 2 2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5"/>
  <sheetViews>
    <sheetView tabSelected="1" view="pageBreakPreview" zoomScale="40" zoomScaleNormal="59" zoomScaleSheetLayoutView="40" workbookViewId="0">
      <selection activeCell="D12" sqref="D12"/>
    </sheetView>
  </sheetViews>
  <sheetFormatPr defaultRowHeight="21" x14ac:dyDescent="0.35"/>
  <cols>
    <col min="1" max="1" width="11.42578125" style="6" customWidth="1"/>
    <col min="2" max="2" width="50.42578125" style="6" customWidth="1"/>
    <col min="3" max="3" width="43.85546875" style="6" customWidth="1"/>
    <col min="4" max="4" width="70.5703125" style="2" customWidth="1"/>
    <col min="5" max="5" width="77.28515625" style="2" customWidth="1"/>
    <col min="6" max="6" width="14.5703125" style="3" customWidth="1"/>
    <col min="7" max="7" width="19.85546875" style="6" customWidth="1"/>
    <col min="8" max="8" width="39.7109375" style="6" customWidth="1"/>
    <col min="9" max="9" width="20.28515625" style="2" customWidth="1"/>
    <col min="10" max="10" width="11.85546875" style="4" customWidth="1"/>
    <col min="11" max="11" width="16" style="6" customWidth="1"/>
    <col min="12" max="12" width="23.85546875" style="6" customWidth="1"/>
    <col min="13" max="14" width="30.140625" style="6" customWidth="1"/>
    <col min="15" max="15" width="16.85546875" style="5" customWidth="1"/>
    <col min="16" max="16" width="15.7109375" style="4" customWidth="1"/>
    <col min="17" max="17" width="23.7109375" style="6" customWidth="1"/>
    <col min="18" max="18" width="37.7109375" style="6" customWidth="1"/>
    <col min="19" max="19" width="20.5703125" style="5" customWidth="1"/>
    <col min="20" max="20" width="14.42578125" style="6" customWidth="1"/>
    <col min="21" max="16384" width="9.140625" style="6"/>
  </cols>
  <sheetData>
    <row r="1" spans="1:19" ht="45" customHeight="1" x14ac:dyDescent="0.35">
      <c r="A1" s="34"/>
      <c r="B1" s="34"/>
      <c r="C1" s="34"/>
      <c r="D1" s="35"/>
      <c r="E1" s="35"/>
      <c r="F1" s="36"/>
      <c r="G1" s="34"/>
      <c r="H1" s="34"/>
      <c r="I1" s="37"/>
      <c r="J1" s="38"/>
      <c r="K1" s="34"/>
      <c r="L1" s="34"/>
      <c r="M1" s="34"/>
      <c r="N1" s="34"/>
      <c r="O1" s="39"/>
      <c r="P1" s="38"/>
      <c r="Q1" s="34"/>
      <c r="R1" s="34"/>
      <c r="S1" s="39"/>
    </row>
    <row r="2" spans="1:19" s="33" customFormat="1" ht="46.5" x14ac:dyDescent="0.7">
      <c r="A2" s="50" t="s">
        <v>17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19" s="33" customFormat="1" ht="46.5" customHeight="1" x14ac:dyDescent="0.7">
      <c r="A3" s="50" t="s">
        <v>18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spans="1:19" ht="42" customHeight="1" x14ac:dyDescent="0.35">
      <c r="A4" s="24"/>
      <c r="B4" s="24"/>
      <c r="C4" s="24"/>
      <c r="D4" s="25"/>
      <c r="E4" s="25"/>
      <c r="F4" s="26"/>
      <c r="G4" s="24"/>
      <c r="H4" s="24"/>
      <c r="I4" s="25"/>
      <c r="J4" s="27"/>
      <c r="K4" s="24"/>
      <c r="L4" s="24"/>
      <c r="M4" s="24"/>
      <c r="N4" s="24"/>
      <c r="O4" s="28"/>
      <c r="P4" s="27"/>
      <c r="Q4" s="24"/>
      <c r="R4" s="24"/>
      <c r="S4" s="28"/>
    </row>
    <row r="5" spans="1:19" ht="24.75" customHeight="1" x14ac:dyDescent="0.25">
      <c r="A5" s="46" t="s">
        <v>0</v>
      </c>
      <c r="B5" s="46" t="s">
        <v>1</v>
      </c>
      <c r="C5" s="46" t="s">
        <v>2</v>
      </c>
      <c r="D5" s="46" t="s">
        <v>3</v>
      </c>
      <c r="E5" s="46" t="s">
        <v>4</v>
      </c>
      <c r="F5" s="49" t="s">
        <v>5</v>
      </c>
      <c r="G5" s="49"/>
      <c r="H5" s="49"/>
      <c r="I5" s="49"/>
      <c r="J5" s="51" t="s">
        <v>6</v>
      </c>
      <c r="K5" s="52"/>
      <c r="L5" s="52"/>
      <c r="M5" s="52"/>
      <c r="N5" s="52"/>
      <c r="O5" s="53"/>
      <c r="P5" s="49" t="s">
        <v>7</v>
      </c>
      <c r="Q5" s="49"/>
      <c r="R5" s="49"/>
      <c r="S5" s="49"/>
    </row>
    <row r="6" spans="1:19" ht="33" customHeight="1" x14ac:dyDescent="0.25">
      <c r="A6" s="46"/>
      <c r="B6" s="46"/>
      <c r="C6" s="46"/>
      <c r="D6" s="46"/>
      <c r="E6" s="46"/>
      <c r="F6" s="46" t="s">
        <v>8</v>
      </c>
      <c r="G6" s="46" t="s">
        <v>9</v>
      </c>
      <c r="H6" s="46" t="s">
        <v>10</v>
      </c>
      <c r="I6" s="46" t="s">
        <v>11</v>
      </c>
      <c r="J6" s="46" t="s">
        <v>8</v>
      </c>
      <c r="K6" s="49" t="s">
        <v>9</v>
      </c>
      <c r="L6" s="49"/>
      <c r="M6" s="49" t="s">
        <v>10</v>
      </c>
      <c r="N6" s="49"/>
      <c r="O6" s="46" t="s">
        <v>11</v>
      </c>
      <c r="P6" s="46" t="s">
        <v>8</v>
      </c>
      <c r="Q6" s="49" t="s">
        <v>9</v>
      </c>
      <c r="R6" s="46" t="s">
        <v>10</v>
      </c>
      <c r="S6" s="47" t="s">
        <v>11</v>
      </c>
    </row>
    <row r="7" spans="1:19" ht="102" customHeigh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29" t="s">
        <v>12</v>
      </c>
      <c r="L7" s="29" t="s">
        <v>13</v>
      </c>
      <c r="M7" s="29" t="s">
        <v>12</v>
      </c>
      <c r="N7" s="29" t="s">
        <v>13</v>
      </c>
      <c r="O7" s="46"/>
      <c r="P7" s="46"/>
      <c r="Q7" s="49"/>
      <c r="R7" s="46"/>
      <c r="S7" s="48"/>
    </row>
    <row r="8" spans="1:19" s="1" customFormat="1" ht="17.25" customHeight="1" x14ac:dyDescent="0.2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1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0">
        <v>12</v>
      </c>
      <c r="M8" s="30">
        <v>13</v>
      </c>
      <c r="N8" s="30">
        <v>14</v>
      </c>
      <c r="O8" s="32">
        <v>15</v>
      </c>
      <c r="P8" s="30">
        <v>16</v>
      </c>
      <c r="Q8" s="30">
        <v>17</v>
      </c>
      <c r="R8" s="30">
        <v>18</v>
      </c>
      <c r="S8" s="32">
        <v>19</v>
      </c>
    </row>
    <row r="9" spans="1:19" s="11" customFormat="1" ht="32.25" customHeight="1" x14ac:dyDescent="0.5">
      <c r="A9" s="12" t="s">
        <v>24</v>
      </c>
      <c r="B9" s="40" t="s">
        <v>25</v>
      </c>
      <c r="C9" s="41"/>
      <c r="D9" s="41"/>
      <c r="E9" s="42"/>
      <c r="F9" s="13"/>
      <c r="G9" s="14">
        <f>SUM(G10:G13)</f>
        <v>52</v>
      </c>
      <c r="H9" s="14">
        <f>SUM(H10:H13)</f>
        <v>289132</v>
      </c>
      <c r="I9" s="15"/>
      <c r="J9" s="15"/>
      <c r="K9" s="14">
        <f>SUM(K10:K13)</f>
        <v>50</v>
      </c>
      <c r="L9" s="14">
        <f>SUM(L10:L13)</f>
        <v>12</v>
      </c>
      <c r="M9" s="14">
        <f>SUM(M10:M13)</f>
        <v>68400</v>
      </c>
      <c r="N9" s="14">
        <f>SUM(N10:N13)</f>
        <v>68400</v>
      </c>
      <c r="O9" s="15"/>
      <c r="P9" s="15"/>
      <c r="Q9" s="14">
        <f>SUM(Q10:Q13)</f>
        <v>14</v>
      </c>
      <c r="R9" s="14">
        <f>SUM(R10:R13)</f>
        <v>289132</v>
      </c>
      <c r="S9" s="15"/>
    </row>
    <row r="10" spans="1:19" ht="112.5" customHeight="1" x14ac:dyDescent="0.45">
      <c r="A10" s="16"/>
      <c r="B10" s="17" t="s">
        <v>26</v>
      </c>
      <c r="C10" s="17" t="s">
        <v>27</v>
      </c>
      <c r="D10" s="17" t="s">
        <v>26</v>
      </c>
      <c r="E10" s="17" t="s">
        <v>27</v>
      </c>
      <c r="F10" s="9" t="s">
        <v>28</v>
      </c>
      <c r="G10" s="18">
        <v>2</v>
      </c>
      <c r="H10" s="10">
        <v>240232</v>
      </c>
      <c r="I10" s="9" t="s">
        <v>29</v>
      </c>
      <c r="J10" s="9"/>
      <c r="K10" s="8"/>
      <c r="L10" s="8"/>
      <c r="M10" s="10">
        <v>19500</v>
      </c>
      <c r="N10" s="8"/>
      <c r="O10" s="9"/>
      <c r="P10" s="9" t="s">
        <v>28</v>
      </c>
      <c r="Q10" s="18">
        <v>2</v>
      </c>
      <c r="R10" s="8">
        <v>220732</v>
      </c>
      <c r="S10" s="9" t="s">
        <v>29</v>
      </c>
    </row>
    <row r="11" spans="1:19" ht="138" customHeight="1" x14ac:dyDescent="0.45">
      <c r="A11" s="16"/>
      <c r="B11" s="17" t="s">
        <v>30</v>
      </c>
      <c r="C11" s="17" t="s">
        <v>31</v>
      </c>
      <c r="D11" s="17" t="s">
        <v>30</v>
      </c>
      <c r="E11" s="17" t="s">
        <v>31</v>
      </c>
      <c r="F11" s="9" t="s">
        <v>28</v>
      </c>
      <c r="G11" s="18">
        <v>50</v>
      </c>
      <c r="H11" s="10">
        <v>48900</v>
      </c>
      <c r="I11" s="9" t="s">
        <v>29</v>
      </c>
      <c r="J11" s="9"/>
      <c r="K11" s="8">
        <v>50</v>
      </c>
      <c r="L11" s="8"/>
      <c r="M11" s="10">
        <v>48900</v>
      </c>
      <c r="N11" s="8"/>
      <c r="O11" s="9"/>
      <c r="P11" s="9"/>
      <c r="Q11" s="18"/>
      <c r="R11" s="8"/>
      <c r="S11" s="9"/>
    </row>
    <row r="12" spans="1:19" ht="116.25" customHeight="1" x14ac:dyDescent="0.45">
      <c r="A12" s="16"/>
      <c r="B12" s="17" t="s">
        <v>32</v>
      </c>
      <c r="C12" s="17" t="s">
        <v>33</v>
      </c>
      <c r="D12" s="17" t="s">
        <v>32</v>
      </c>
      <c r="E12" s="17" t="s">
        <v>33</v>
      </c>
      <c r="F12" s="9"/>
      <c r="G12" s="18"/>
      <c r="H12" s="10"/>
      <c r="I12" s="9"/>
      <c r="J12" s="9" t="s">
        <v>28</v>
      </c>
      <c r="K12" s="8"/>
      <c r="L12" s="8">
        <v>6</v>
      </c>
      <c r="M12" s="10"/>
      <c r="N12" s="8">
        <v>34200</v>
      </c>
      <c r="O12" s="9" t="s">
        <v>29</v>
      </c>
      <c r="P12" s="9" t="s">
        <v>28</v>
      </c>
      <c r="Q12" s="8">
        <v>6</v>
      </c>
      <c r="R12" s="8">
        <v>34200</v>
      </c>
      <c r="S12" s="9" t="s">
        <v>29</v>
      </c>
    </row>
    <row r="13" spans="1:19" ht="138" customHeight="1" x14ac:dyDescent="0.45">
      <c r="A13" s="16"/>
      <c r="B13" s="17" t="s">
        <v>34</v>
      </c>
      <c r="C13" s="17" t="s">
        <v>35</v>
      </c>
      <c r="D13" s="17" t="s">
        <v>34</v>
      </c>
      <c r="E13" s="17" t="s">
        <v>35</v>
      </c>
      <c r="F13" s="9"/>
      <c r="G13" s="18"/>
      <c r="H13" s="10"/>
      <c r="I13" s="9"/>
      <c r="J13" s="9" t="s">
        <v>28</v>
      </c>
      <c r="K13" s="8"/>
      <c r="L13" s="8">
        <v>6</v>
      </c>
      <c r="M13" s="10"/>
      <c r="N13" s="8">
        <v>34200</v>
      </c>
      <c r="O13" s="9" t="s">
        <v>29</v>
      </c>
      <c r="P13" s="9" t="s">
        <v>28</v>
      </c>
      <c r="Q13" s="8">
        <v>6</v>
      </c>
      <c r="R13" s="8">
        <v>34200</v>
      </c>
      <c r="S13" s="9" t="s">
        <v>29</v>
      </c>
    </row>
    <row r="14" spans="1:19" s="11" customFormat="1" ht="32.25" customHeight="1" x14ac:dyDescent="0.5">
      <c r="A14" s="12" t="s">
        <v>19</v>
      </c>
      <c r="B14" s="40" t="s">
        <v>20</v>
      </c>
      <c r="C14" s="41"/>
      <c r="D14" s="41"/>
      <c r="E14" s="42"/>
      <c r="F14" s="13"/>
      <c r="G14" s="14">
        <f>SUM(G15:G16)</f>
        <v>1000</v>
      </c>
      <c r="H14" s="14">
        <f>SUM(H15:H16)</f>
        <v>661891444</v>
      </c>
      <c r="I14" s="15"/>
      <c r="J14" s="15"/>
      <c r="K14" s="14">
        <f>SUM(K15:K16)</f>
        <v>0</v>
      </c>
      <c r="L14" s="14">
        <f>SUM(L15:L16)</f>
        <v>1000</v>
      </c>
      <c r="M14" s="14">
        <f>SUM(M15:M16)</f>
        <v>604000</v>
      </c>
      <c r="N14" s="14">
        <f>SUM(N15:N16)</f>
        <v>604000</v>
      </c>
      <c r="O14" s="15"/>
      <c r="P14" s="15"/>
      <c r="Q14" s="14">
        <f>SUM(Q15:Q16)</f>
        <v>2000</v>
      </c>
      <c r="R14" s="14">
        <f>SUM(R15:R16)</f>
        <v>661891444</v>
      </c>
      <c r="S14" s="15"/>
    </row>
    <row r="15" spans="1:19" ht="102.75" customHeight="1" x14ac:dyDescent="0.45">
      <c r="A15" s="16"/>
      <c r="B15" s="17" t="s">
        <v>21</v>
      </c>
      <c r="C15" s="17" t="s">
        <v>22</v>
      </c>
      <c r="D15" s="17" t="s">
        <v>21</v>
      </c>
      <c r="E15" s="17" t="s">
        <v>22</v>
      </c>
      <c r="F15" s="9" t="s">
        <v>14</v>
      </c>
      <c r="G15" s="18"/>
      <c r="H15" s="10">
        <v>661287444</v>
      </c>
      <c r="I15" s="9" t="s">
        <v>15</v>
      </c>
      <c r="J15" s="9"/>
      <c r="K15" s="8"/>
      <c r="L15" s="8"/>
      <c r="M15" s="10">
        <v>604000</v>
      </c>
      <c r="N15" s="8"/>
      <c r="O15" s="9"/>
      <c r="P15" s="9" t="s">
        <v>14</v>
      </c>
      <c r="Q15" s="18"/>
      <c r="R15" s="8">
        <f>H15-M15</f>
        <v>660683444</v>
      </c>
      <c r="S15" s="9" t="s">
        <v>15</v>
      </c>
    </row>
    <row r="16" spans="1:19" ht="138" customHeight="1" x14ac:dyDescent="0.45">
      <c r="A16" s="16"/>
      <c r="B16" s="17" t="s">
        <v>36</v>
      </c>
      <c r="C16" s="17" t="s">
        <v>37</v>
      </c>
      <c r="D16" s="17" t="s">
        <v>38</v>
      </c>
      <c r="E16" s="17" t="s">
        <v>39</v>
      </c>
      <c r="F16" s="9" t="s">
        <v>40</v>
      </c>
      <c r="G16" s="18">
        <v>1000</v>
      </c>
      <c r="H16" s="10">
        <v>604000</v>
      </c>
      <c r="I16" s="9"/>
      <c r="J16" s="9"/>
      <c r="K16" s="8"/>
      <c r="L16" s="8">
        <v>1000</v>
      </c>
      <c r="M16" s="10"/>
      <c r="N16" s="8">
        <v>604000</v>
      </c>
      <c r="O16" s="9" t="s">
        <v>15</v>
      </c>
      <c r="P16" s="9" t="s">
        <v>23</v>
      </c>
      <c r="Q16" s="18">
        <f t="shared" ref="Q16" si="0">G16-K16+L16</f>
        <v>2000</v>
      </c>
      <c r="R16" s="8">
        <f t="shared" ref="R16" si="1">H16-M16+N16</f>
        <v>1208000</v>
      </c>
      <c r="S16" s="9" t="s">
        <v>15</v>
      </c>
    </row>
    <row r="17" spans="1:19" s="11" customFormat="1" ht="32.25" customHeight="1" x14ac:dyDescent="0.5">
      <c r="A17" s="12" t="s">
        <v>41</v>
      </c>
      <c r="B17" s="40" t="s">
        <v>42</v>
      </c>
      <c r="C17" s="41"/>
      <c r="D17" s="41"/>
      <c r="E17" s="42"/>
      <c r="F17" s="13"/>
      <c r="G17" s="14">
        <f>SUM(G18:G26)</f>
        <v>0</v>
      </c>
      <c r="H17" s="14">
        <f>SUM(H18:H26)</f>
        <v>481065845</v>
      </c>
      <c r="I17" s="15"/>
      <c r="J17" s="15"/>
      <c r="K17" s="14">
        <f>SUM(K18:K26)</f>
        <v>0</v>
      </c>
      <c r="L17" s="14">
        <f>SUM(L18:L26)</f>
        <v>38</v>
      </c>
      <c r="M17" s="14">
        <f>SUM(M18:M26)</f>
        <v>11406000</v>
      </c>
      <c r="N17" s="14">
        <f>SUM(N18:N26)</f>
        <v>11406000</v>
      </c>
      <c r="O17" s="15"/>
      <c r="P17" s="15"/>
      <c r="Q17" s="14">
        <f>SUM(Q18:Q26)</f>
        <v>38</v>
      </c>
      <c r="R17" s="14">
        <f>SUM(R18:R26)</f>
        <v>481065845</v>
      </c>
      <c r="S17" s="15"/>
    </row>
    <row r="18" spans="1:19" ht="102.75" customHeight="1" x14ac:dyDescent="0.45">
      <c r="A18" s="16"/>
      <c r="B18" s="17" t="s">
        <v>43</v>
      </c>
      <c r="C18" s="17" t="s">
        <v>44</v>
      </c>
      <c r="D18" s="17" t="s">
        <v>43</v>
      </c>
      <c r="E18" s="17" t="s">
        <v>44</v>
      </c>
      <c r="F18" s="9" t="s">
        <v>14</v>
      </c>
      <c r="G18" s="18"/>
      <c r="H18" s="10">
        <v>481065845</v>
      </c>
      <c r="I18" s="9" t="s">
        <v>15</v>
      </c>
      <c r="J18" s="9"/>
      <c r="K18" s="8"/>
      <c r="L18" s="8"/>
      <c r="M18" s="10">
        <v>11406000</v>
      </c>
      <c r="N18" s="8"/>
      <c r="O18" s="9"/>
      <c r="P18" s="9" t="s">
        <v>14</v>
      </c>
      <c r="Q18" s="18"/>
      <c r="R18" s="8">
        <f>H18-M18</f>
        <v>469659845</v>
      </c>
      <c r="S18" s="9" t="s">
        <v>15</v>
      </c>
    </row>
    <row r="19" spans="1:19" ht="138" customHeight="1" x14ac:dyDescent="0.45">
      <c r="A19" s="16"/>
      <c r="B19" s="17" t="s">
        <v>45</v>
      </c>
      <c r="C19" s="17" t="s">
        <v>46</v>
      </c>
      <c r="D19" s="17" t="s">
        <v>47</v>
      </c>
      <c r="E19" s="17" t="s">
        <v>48</v>
      </c>
      <c r="F19" s="9"/>
      <c r="G19" s="18"/>
      <c r="H19" s="10"/>
      <c r="I19" s="9"/>
      <c r="J19" s="9" t="s">
        <v>28</v>
      </c>
      <c r="K19" s="8"/>
      <c r="L19" s="8">
        <v>2</v>
      </c>
      <c r="M19" s="10"/>
      <c r="N19" s="8">
        <v>1382000</v>
      </c>
      <c r="O19" s="9" t="s">
        <v>15</v>
      </c>
      <c r="P19" s="9" t="s">
        <v>28</v>
      </c>
      <c r="Q19" s="18">
        <f t="shared" ref="Q19:Q26" si="2">G19-K19+L19</f>
        <v>2</v>
      </c>
      <c r="R19" s="8">
        <f t="shared" ref="R19:R26" si="3">H19-M19+N19</f>
        <v>1382000</v>
      </c>
      <c r="S19" s="9" t="s">
        <v>15</v>
      </c>
    </row>
    <row r="20" spans="1:19" ht="138" customHeight="1" x14ac:dyDescent="0.45">
      <c r="A20" s="16"/>
      <c r="B20" s="17" t="s">
        <v>49</v>
      </c>
      <c r="C20" s="17" t="s">
        <v>50</v>
      </c>
      <c r="D20" s="17" t="s">
        <v>51</v>
      </c>
      <c r="E20" s="17" t="s">
        <v>52</v>
      </c>
      <c r="F20" s="9"/>
      <c r="G20" s="18"/>
      <c r="H20" s="10"/>
      <c r="I20" s="9"/>
      <c r="J20" s="9" t="s">
        <v>28</v>
      </c>
      <c r="K20" s="8"/>
      <c r="L20" s="8">
        <v>20</v>
      </c>
      <c r="M20" s="10"/>
      <c r="N20" s="8">
        <v>860000</v>
      </c>
      <c r="O20" s="9" t="s">
        <v>15</v>
      </c>
      <c r="P20" s="9" t="s">
        <v>28</v>
      </c>
      <c r="Q20" s="18">
        <f t="shared" si="2"/>
        <v>20</v>
      </c>
      <c r="R20" s="8">
        <f t="shared" si="3"/>
        <v>860000</v>
      </c>
      <c r="S20" s="9" t="s">
        <v>15</v>
      </c>
    </row>
    <row r="21" spans="1:19" ht="138" customHeight="1" x14ac:dyDescent="0.45">
      <c r="A21" s="16"/>
      <c r="B21" s="17" t="s">
        <v>53</v>
      </c>
      <c r="C21" s="17" t="s">
        <v>54</v>
      </c>
      <c r="D21" s="17" t="s">
        <v>55</v>
      </c>
      <c r="E21" s="17" t="s">
        <v>56</v>
      </c>
      <c r="F21" s="9"/>
      <c r="G21" s="18"/>
      <c r="H21" s="10"/>
      <c r="I21" s="9"/>
      <c r="J21" s="9" t="s">
        <v>28</v>
      </c>
      <c r="K21" s="8"/>
      <c r="L21" s="8">
        <v>3</v>
      </c>
      <c r="M21" s="10"/>
      <c r="N21" s="8">
        <v>222000</v>
      </c>
      <c r="O21" s="9" t="s">
        <v>15</v>
      </c>
      <c r="P21" s="9" t="s">
        <v>28</v>
      </c>
      <c r="Q21" s="18">
        <f t="shared" si="2"/>
        <v>3</v>
      </c>
      <c r="R21" s="8">
        <f t="shared" si="3"/>
        <v>222000</v>
      </c>
      <c r="S21" s="9" t="s">
        <v>15</v>
      </c>
    </row>
    <row r="22" spans="1:19" ht="138" customHeight="1" x14ac:dyDescent="0.45">
      <c r="A22" s="16"/>
      <c r="B22" s="17" t="s">
        <v>57</v>
      </c>
      <c r="C22" s="17" t="s">
        <v>58</v>
      </c>
      <c r="D22" s="17" t="s">
        <v>59</v>
      </c>
      <c r="E22" s="17" t="s">
        <v>59</v>
      </c>
      <c r="F22" s="9"/>
      <c r="G22" s="18"/>
      <c r="H22" s="10"/>
      <c r="I22" s="9"/>
      <c r="J22" s="9" t="s">
        <v>28</v>
      </c>
      <c r="K22" s="8"/>
      <c r="L22" s="8">
        <v>1</v>
      </c>
      <c r="M22" s="10"/>
      <c r="N22" s="8">
        <v>92000</v>
      </c>
      <c r="O22" s="9" t="s">
        <v>15</v>
      </c>
      <c r="P22" s="9" t="s">
        <v>28</v>
      </c>
      <c r="Q22" s="18">
        <f t="shared" si="2"/>
        <v>1</v>
      </c>
      <c r="R22" s="8">
        <f t="shared" si="3"/>
        <v>92000</v>
      </c>
      <c r="S22" s="9" t="s">
        <v>15</v>
      </c>
    </row>
    <row r="23" spans="1:19" ht="138" customHeight="1" x14ac:dyDescent="0.45">
      <c r="A23" s="16"/>
      <c r="B23" s="17" t="s">
        <v>60</v>
      </c>
      <c r="C23" s="17" t="s">
        <v>61</v>
      </c>
      <c r="D23" s="17" t="s">
        <v>62</v>
      </c>
      <c r="E23" s="17" t="s">
        <v>62</v>
      </c>
      <c r="F23" s="9"/>
      <c r="G23" s="18"/>
      <c r="H23" s="10"/>
      <c r="I23" s="9"/>
      <c r="J23" s="9" t="s">
        <v>28</v>
      </c>
      <c r="K23" s="8"/>
      <c r="L23" s="8">
        <v>4</v>
      </c>
      <c r="M23" s="10"/>
      <c r="N23" s="8">
        <v>4356000</v>
      </c>
      <c r="O23" s="9" t="s">
        <v>15</v>
      </c>
      <c r="P23" s="9" t="s">
        <v>28</v>
      </c>
      <c r="Q23" s="18">
        <f t="shared" si="2"/>
        <v>4</v>
      </c>
      <c r="R23" s="8">
        <f t="shared" si="3"/>
        <v>4356000</v>
      </c>
      <c r="S23" s="9" t="s">
        <v>15</v>
      </c>
    </row>
    <row r="24" spans="1:19" ht="138" customHeight="1" x14ac:dyDescent="0.45">
      <c r="A24" s="16"/>
      <c r="B24" s="17" t="s">
        <v>63</v>
      </c>
      <c r="C24" s="17" t="s">
        <v>64</v>
      </c>
      <c r="D24" s="17" t="s">
        <v>65</v>
      </c>
      <c r="E24" s="17" t="s">
        <v>65</v>
      </c>
      <c r="F24" s="9"/>
      <c r="G24" s="18"/>
      <c r="H24" s="10"/>
      <c r="I24" s="9"/>
      <c r="J24" s="9" t="s">
        <v>28</v>
      </c>
      <c r="K24" s="8"/>
      <c r="L24" s="8">
        <v>4</v>
      </c>
      <c r="M24" s="10"/>
      <c r="N24" s="8">
        <v>4356000</v>
      </c>
      <c r="O24" s="9" t="s">
        <v>15</v>
      </c>
      <c r="P24" s="9" t="s">
        <v>28</v>
      </c>
      <c r="Q24" s="18">
        <f t="shared" si="2"/>
        <v>4</v>
      </c>
      <c r="R24" s="8">
        <f t="shared" si="3"/>
        <v>4356000</v>
      </c>
      <c r="S24" s="9" t="s">
        <v>15</v>
      </c>
    </row>
    <row r="25" spans="1:19" ht="138" customHeight="1" x14ac:dyDescent="0.45">
      <c r="A25" s="16"/>
      <c r="B25" s="17" t="s">
        <v>66</v>
      </c>
      <c r="C25" s="17" t="s">
        <v>67</v>
      </c>
      <c r="D25" s="17" t="s">
        <v>68</v>
      </c>
      <c r="E25" s="17" t="s">
        <v>68</v>
      </c>
      <c r="F25" s="9"/>
      <c r="G25" s="18"/>
      <c r="H25" s="10"/>
      <c r="I25" s="9"/>
      <c r="J25" s="9" t="s">
        <v>28</v>
      </c>
      <c r="K25" s="8"/>
      <c r="L25" s="8">
        <v>2</v>
      </c>
      <c r="M25" s="10"/>
      <c r="N25" s="8">
        <v>44000</v>
      </c>
      <c r="O25" s="9" t="s">
        <v>15</v>
      </c>
      <c r="P25" s="9" t="s">
        <v>28</v>
      </c>
      <c r="Q25" s="18">
        <f t="shared" si="2"/>
        <v>2</v>
      </c>
      <c r="R25" s="8">
        <f t="shared" si="3"/>
        <v>44000</v>
      </c>
      <c r="S25" s="9" t="s">
        <v>15</v>
      </c>
    </row>
    <row r="26" spans="1:19" ht="138" customHeight="1" x14ac:dyDescent="0.45">
      <c r="A26" s="16"/>
      <c r="B26" s="17" t="s">
        <v>69</v>
      </c>
      <c r="C26" s="17" t="s">
        <v>70</v>
      </c>
      <c r="D26" s="17" t="s">
        <v>71</v>
      </c>
      <c r="E26" s="17" t="s">
        <v>71</v>
      </c>
      <c r="F26" s="9"/>
      <c r="G26" s="18"/>
      <c r="H26" s="10"/>
      <c r="I26" s="9"/>
      <c r="J26" s="9" t="s">
        <v>28</v>
      </c>
      <c r="K26" s="8"/>
      <c r="L26" s="8">
        <v>2</v>
      </c>
      <c r="M26" s="10"/>
      <c r="N26" s="8">
        <v>94000</v>
      </c>
      <c r="O26" s="9" t="s">
        <v>15</v>
      </c>
      <c r="P26" s="9" t="s">
        <v>28</v>
      </c>
      <c r="Q26" s="18">
        <f t="shared" si="2"/>
        <v>2</v>
      </c>
      <c r="R26" s="8">
        <f t="shared" si="3"/>
        <v>94000</v>
      </c>
      <c r="S26" s="9" t="s">
        <v>15</v>
      </c>
    </row>
    <row r="27" spans="1:19" s="11" customFormat="1" ht="32.25" customHeight="1" x14ac:dyDescent="0.5">
      <c r="A27" s="12" t="s">
        <v>72</v>
      </c>
      <c r="B27" s="40" t="s">
        <v>73</v>
      </c>
      <c r="C27" s="41"/>
      <c r="D27" s="41"/>
      <c r="E27" s="42"/>
      <c r="F27" s="13"/>
      <c r="G27" s="14">
        <f>SUM(G28:G36)</f>
        <v>601</v>
      </c>
      <c r="H27" s="14">
        <f>SUM(H28:H36)</f>
        <v>366400</v>
      </c>
      <c r="I27" s="15"/>
      <c r="J27" s="15"/>
      <c r="K27" s="14">
        <f t="shared" ref="K27:N27" si="4">SUM(K28:K36)</f>
        <v>1</v>
      </c>
      <c r="L27" s="14">
        <f t="shared" si="4"/>
        <v>35</v>
      </c>
      <c r="M27" s="14">
        <f t="shared" si="4"/>
        <v>173700</v>
      </c>
      <c r="N27" s="14">
        <f t="shared" si="4"/>
        <v>173700</v>
      </c>
      <c r="O27" s="15"/>
      <c r="P27" s="15"/>
      <c r="Q27" s="14">
        <f>SUM(Q28:Q36)</f>
        <v>635</v>
      </c>
      <c r="R27" s="14">
        <f>SUM(R28:R36)</f>
        <v>366400</v>
      </c>
      <c r="S27" s="15"/>
    </row>
    <row r="28" spans="1:19" ht="120" customHeight="1" x14ac:dyDescent="0.45">
      <c r="A28" s="16"/>
      <c r="B28" s="17" t="s">
        <v>74</v>
      </c>
      <c r="C28" s="17" t="s">
        <v>75</v>
      </c>
      <c r="D28" s="17" t="s">
        <v>76</v>
      </c>
      <c r="E28" s="17" t="s">
        <v>77</v>
      </c>
      <c r="F28" s="9" t="s">
        <v>78</v>
      </c>
      <c r="G28" s="18">
        <v>100</v>
      </c>
      <c r="H28" s="10">
        <v>198000</v>
      </c>
      <c r="I28" s="9" t="s">
        <v>29</v>
      </c>
      <c r="J28" s="9"/>
      <c r="K28" s="8"/>
      <c r="L28" s="8"/>
      <c r="M28" s="10">
        <v>99100</v>
      </c>
      <c r="N28" s="8"/>
      <c r="O28" s="9"/>
      <c r="P28" s="9" t="s">
        <v>78</v>
      </c>
      <c r="Q28" s="18">
        <v>100</v>
      </c>
      <c r="R28" s="8">
        <v>98900</v>
      </c>
      <c r="S28" s="9" t="s">
        <v>29</v>
      </c>
    </row>
    <row r="29" spans="1:19" ht="114" customHeight="1" x14ac:dyDescent="0.45">
      <c r="A29" s="16"/>
      <c r="B29" s="17" t="s">
        <v>79</v>
      </c>
      <c r="C29" s="17" t="s">
        <v>80</v>
      </c>
      <c r="D29" s="17" t="s">
        <v>81</v>
      </c>
      <c r="E29" s="17" t="s">
        <v>82</v>
      </c>
      <c r="F29" s="9" t="s">
        <v>28</v>
      </c>
      <c r="G29" s="18">
        <v>100</v>
      </c>
      <c r="H29" s="10">
        <v>49000</v>
      </c>
      <c r="I29" s="9" t="s">
        <v>29</v>
      </c>
      <c r="J29" s="9"/>
      <c r="K29" s="8"/>
      <c r="L29" s="8"/>
      <c r="M29" s="10">
        <v>20100</v>
      </c>
      <c r="N29" s="8"/>
      <c r="O29" s="9"/>
      <c r="P29" s="9" t="s">
        <v>28</v>
      </c>
      <c r="Q29" s="18">
        <v>100</v>
      </c>
      <c r="R29" s="8">
        <v>28900</v>
      </c>
      <c r="S29" s="9" t="s">
        <v>29</v>
      </c>
    </row>
    <row r="30" spans="1:19" ht="138" customHeight="1" x14ac:dyDescent="0.45">
      <c r="A30" s="16"/>
      <c r="B30" s="17" t="s">
        <v>83</v>
      </c>
      <c r="C30" s="17" t="s">
        <v>84</v>
      </c>
      <c r="D30" s="17" t="s">
        <v>85</v>
      </c>
      <c r="E30" s="17" t="s">
        <v>86</v>
      </c>
      <c r="F30" s="9" t="s">
        <v>28</v>
      </c>
      <c r="G30" s="18">
        <v>100</v>
      </c>
      <c r="H30" s="10">
        <v>39600</v>
      </c>
      <c r="I30" s="9" t="s">
        <v>29</v>
      </c>
      <c r="J30" s="9"/>
      <c r="K30" s="8"/>
      <c r="L30" s="8"/>
      <c r="M30" s="10">
        <v>27100</v>
      </c>
      <c r="N30" s="8"/>
      <c r="O30" s="9"/>
      <c r="P30" s="9" t="s">
        <v>28</v>
      </c>
      <c r="Q30" s="18">
        <v>100</v>
      </c>
      <c r="R30" s="8">
        <v>12500</v>
      </c>
      <c r="S30" s="9" t="s">
        <v>29</v>
      </c>
    </row>
    <row r="31" spans="1:19" ht="129" customHeight="1" x14ac:dyDescent="0.45">
      <c r="A31" s="16"/>
      <c r="B31" s="17" t="s">
        <v>87</v>
      </c>
      <c r="C31" s="17" t="s">
        <v>88</v>
      </c>
      <c r="D31" s="17" t="s">
        <v>85</v>
      </c>
      <c r="E31" s="17" t="s">
        <v>86</v>
      </c>
      <c r="F31" s="9" t="s">
        <v>28</v>
      </c>
      <c r="G31" s="18">
        <v>100</v>
      </c>
      <c r="H31" s="10">
        <v>33000</v>
      </c>
      <c r="I31" s="9" t="s">
        <v>29</v>
      </c>
      <c r="J31" s="9"/>
      <c r="K31" s="8"/>
      <c r="L31" s="8"/>
      <c r="M31" s="10">
        <v>18500</v>
      </c>
      <c r="N31" s="8"/>
      <c r="O31" s="9"/>
      <c r="P31" s="9" t="s">
        <v>28</v>
      </c>
      <c r="Q31" s="18">
        <v>100</v>
      </c>
      <c r="R31" s="8">
        <v>14500</v>
      </c>
      <c r="S31" s="9" t="s">
        <v>29</v>
      </c>
    </row>
    <row r="32" spans="1:19" ht="138" customHeight="1" x14ac:dyDescent="0.45">
      <c r="A32" s="16"/>
      <c r="B32" s="17" t="s">
        <v>89</v>
      </c>
      <c r="C32" s="17" t="s">
        <v>90</v>
      </c>
      <c r="D32" s="17" t="s">
        <v>91</v>
      </c>
      <c r="E32" s="17" t="s">
        <v>92</v>
      </c>
      <c r="F32" s="9" t="s">
        <v>28</v>
      </c>
      <c r="G32" s="18">
        <v>200</v>
      </c>
      <c r="H32" s="10">
        <v>41800</v>
      </c>
      <c r="I32" s="9" t="s">
        <v>29</v>
      </c>
      <c r="J32" s="9"/>
      <c r="K32" s="8"/>
      <c r="L32" s="8"/>
      <c r="M32" s="10">
        <v>3900</v>
      </c>
      <c r="N32" s="8"/>
      <c r="O32" s="9"/>
      <c r="P32" s="9" t="s">
        <v>28</v>
      </c>
      <c r="Q32" s="18">
        <v>200</v>
      </c>
      <c r="R32" s="8">
        <v>37900</v>
      </c>
      <c r="S32" s="9" t="s">
        <v>29</v>
      </c>
    </row>
    <row r="33" spans="1:19" ht="117.75" customHeight="1" x14ac:dyDescent="0.45">
      <c r="A33" s="16"/>
      <c r="B33" s="17" t="s">
        <v>93</v>
      </c>
      <c r="C33" s="17" t="s">
        <v>93</v>
      </c>
      <c r="D33" s="17" t="s">
        <v>94</v>
      </c>
      <c r="E33" s="17" t="s">
        <v>95</v>
      </c>
      <c r="F33" s="9" t="s">
        <v>28</v>
      </c>
      <c r="G33" s="18">
        <v>1</v>
      </c>
      <c r="H33" s="10">
        <v>5000</v>
      </c>
      <c r="I33" s="9" t="s">
        <v>29</v>
      </c>
      <c r="J33" s="9"/>
      <c r="K33" s="8">
        <v>1</v>
      </c>
      <c r="L33" s="8"/>
      <c r="M33" s="10">
        <v>5000</v>
      </c>
      <c r="N33" s="8"/>
      <c r="O33" s="9"/>
      <c r="P33" s="9"/>
      <c r="Q33" s="18"/>
      <c r="R33" s="8"/>
      <c r="S33" s="9"/>
    </row>
    <row r="34" spans="1:19" ht="138" customHeight="1" x14ac:dyDescent="0.45">
      <c r="A34" s="16"/>
      <c r="B34" s="17" t="s">
        <v>96</v>
      </c>
      <c r="C34" s="17" t="s">
        <v>96</v>
      </c>
      <c r="D34" s="17" t="s">
        <v>97</v>
      </c>
      <c r="E34" s="17" t="s">
        <v>98</v>
      </c>
      <c r="F34" s="9"/>
      <c r="G34" s="18"/>
      <c r="H34" s="10"/>
      <c r="I34" s="9"/>
      <c r="J34" s="9" t="s">
        <v>28</v>
      </c>
      <c r="K34" s="8"/>
      <c r="L34" s="8">
        <v>23</v>
      </c>
      <c r="M34" s="10"/>
      <c r="N34" s="8">
        <v>110400</v>
      </c>
      <c r="O34" s="9" t="s">
        <v>29</v>
      </c>
      <c r="P34" s="9" t="s">
        <v>28</v>
      </c>
      <c r="Q34" s="18">
        <v>23</v>
      </c>
      <c r="R34" s="8">
        <v>110400</v>
      </c>
      <c r="S34" s="9" t="s">
        <v>29</v>
      </c>
    </row>
    <row r="35" spans="1:19" ht="117.75" customHeight="1" x14ac:dyDescent="0.45">
      <c r="A35" s="16"/>
      <c r="B35" s="17" t="s">
        <v>99</v>
      </c>
      <c r="C35" s="17" t="s">
        <v>99</v>
      </c>
      <c r="D35" s="17" t="s">
        <v>100</v>
      </c>
      <c r="E35" s="17" t="s">
        <v>101</v>
      </c>
      <c r="F35" s="9"/>
      <c r="G35" s="18"/>
      <c r="H35" s="10"/>
      <c r="I35" s="9"/>
      <c r="J35" s="9" t="s">
        <v>28</v>
      </c>
      <c r="K35" s="8"/>
      <c r="L35" s="8">
        <v>9</v>
      </c>
      <c r="M35" s="10"/>
      <c r="N35" s="8">
        <v>51300</v>
      </c>
      <c r="O35" s="9" t="s">
        <v>29</v>
      </c>
      <c r="P35" s="9" t="s">
        <v>28</v>
      </c>
      <c r="Q35" s="18">
        <v>9</v>
      </c>
      <c r="R35" s="8">
        <v>51300</v>
      </c>
      <c r="S35" s="9" t="s">
        <v>29</v>
      </c>
    </row>
    <row r="36" spans="1:19" ht="138" customHeight="1" x14ac:dyDescent="0.45">
      <c r="A36" s="16"/>
      <c r="B36" s="17" t="s">
        <v>102</v>
      </c>
      <c r="C36" s="17" t="s">
        <v>102</v>
      </c>
      <c r="D36" s="17" t="s">
        <v>103</v>
      </c>
      <c r="E36" s="17" t="s">
        <v>104</v>
      </c>
      <c r="F36" s="9"/>
      <c r="G36" s="18"/>
      <c r="H36" s="10"/>
      <c r="I36" s="9"/>
      <c r="J36" s="9" t="s">
        <v>28</v>
      </c>
      <c r="K36" s="8"/>
      <c r="L36" s="8">
        <v>3</v>
      </c>
      <c r="M36" s="10"/>
      <c r="N36" s="8">
        <v>12000</v>
      </c>
      <c r="O36" s="9" t="s">
        <v>29</v>
      </c>
      <c r="P36" s="9" t="s">
        <v>28</v>
      </c>
      <c r="Q36" s="18">
        <v>3</v>
      </c>
      <c r="R36" s="8">
        <v>12000</v>
      </c>
      <c r="S36" s="9" t="s">
        <v>29</v>
      </c>
    </row>
    <row r="37" spans="1:19" s="11" customFormat="1" ht="32.25" customHeight="1" x14ac:dyDescent="0.5">
      <c r="A37" s="12" t="s">
        <v>105</v>
      </c>
      <c r="B37" s="40" t="s">
        <v>106</v>
      </c>
      <c r="C37" s="41"/>
      <c r="D37" s="41"/>
      <c r="E37" s="42"/>
      <c r="F37" s="13"/>
      <c r="G37" s="14">
        <f>SUM(G38:G40)</f>
        <v>2</v>
      </c>
      <c r="H37" s="14">
        <f>SUM(H38:H40)</f>
        <v>290000</v>
      </c>
      <c r="I37" s="15"/>
      <c r="J37" s="15"/>
      <c r="K37" s="14">
        <f t="shared" ref="K37:N37" si="5">SUM(K38:K40)</f>
        <v>1</v>
      </c>
      <c r="L37" s="14">
        <f t="shared" si="5"/>
        <v>1</v>
      </c>
      <c r="M37" s="14">
        <f t="shared" si="5"/>
        <v>270000</v>
      </c>
      <c r="N37" s="14">
        <f t="shared" si="5"/>
        <v>270000</v>
      </c>
      <c r="O37" s="15"/>
      <c r="P37" s="15"/>
      <c r="Q37" s="14">
        <f>SUM(Q38:Q40)</f>
        <v>2</v>
      </c>
      <c r="R37" s="14">
        <f>SUM(R38:R40)</f>
        <v>290000</v>
      </c>
      <c r="S37" s="15"/>
    </row>
    <row r="38" spans="1:19" ht="136.5" customHeight="1" x14ac:dyDescent="0.45">
      <c r="A38" s="16"/>
      <c r="B38" s="17" t="s">
        <v>107</v>
      </c>
      <c r="C38" s="17" t="s">
        <v>108</v>
      </c>
      <c r="D38" s="17" t="s">
        <v>107</v>
      </c>
      <c r="E38" s="17" t="s">
        <v>108</v>
      </c>
      <c r="F38" s="9"/>
      <c r="G38" s="18"/>
      <c r="H38" s="10"/>
      <c r="I38" s="9"/>
      <c r="J38" s="9" t="s">
        <v>109</v>
      </c>
      <c r="K38" s="8"/>
      <c r="L38" s="8">
        <v>1</v>
      </c>
      <c r="M38" s="10"/>
      <c r="N38" s="8">
        <v>270000</v>
      </c>
      <c r="O38" s="9" t="s">
        <v>15</v>
      </c>
      <c r="P38" s="9" t="s">
        <v>109</v>
      </c>
      <c r="Q38" s="18">
        <v>1</v>
      </c>
      <c r="R38" s="8">
        <v>270000</v>
      </c>
      <c r="S38" s="9" t="s">
        <v>15</v>
      </c>
    </row>
    <row r="39" spans="1:19" ht="136.5" customHeight="1" x14ac:dyDescent="0.45">
      <c r="A39" s="16"/>
      <c r="B39" s="17" t="s">
        <v>110</v>
      </c>
      <c r="C39" s="17" t="s">
        <v>111</v>
      </c>
      <c r="D39" s="17" t="s">
        <v>110</v>
      </c>
      <c r="E39" s="17" t="s">
        <v>111</v>
      </c>
      <c r="F39" s="9" t="s">
        <v>109</v>
      </c>
      <c r="G39" s="18">
        <v>1</v>
      </c>
      <c r="H39" s="10">
        <v>140000</v>
      </c>
      <c r="I39" s="9" t="s">
        <v>29</v>
      </c>
      <c r="J39" s="9"/>
      <c r="K39" s="8">
        <v>1</v>
      </c>
      <c r="L39" s="8"/>
      <c r="M39" s="10">
        <v>140000</v>
      </c>
      <c r="N39" s="8"/>
      <c r="O39" s="9"/>
      <c r="P39" s="9"/>
      <c r="Q39" s="18"/>
      <c r="R39" s="8"/>
      <c r="S39" s="9"/>
    </row>
    <row r="40" spans="1:19" ht="136.5" customHeight="1" x14ac:dyDescent="0.45">
      <c r="A40" s="16"/>
      <c r="B40" s="17" t="s">
        <v>112</v>
      </c>
      <c r="C40" s="17" t="s">
        <v>113</v>
      </c>
      <c r="D40" s="17" t="s">
        <v>112</v>
      </c>
      <c r="E40" s="17" t="s">
        <v>113</v>
      </c>
      <c r="F40" s="9" t="s">
        <v>109</v>
      </c>
      <c r="G40" s="18">
        <v>1</v>
      </c>
      <c r="H40" s="10">
        <v>150000</v>
      </c>
      <c r="I40" s="9" t="s">
        <v>29</v>
      </c>
      <c r="J40" s="9"/>
      <c r="K40" s="8"/>
      <c r="L40" s="8"/>
      <c r="M40" s="10">
        <v>130000</v>
      </c>
      <c r="N40" s="8"/>
      <c r="O40" s="9"/>
      <c r="P40" s="9" t="s">
        <v>109</v>
      </c>
      <c r="Q40" s="18">
        <v>1</v>
      </c>
      <c r="R40" s="8">
        <v>20000</v>
      </c>
      <c r="S40" s="9" t="s">
        <v>29</v>
      </c>
    </row>
    <row r="41" spans="1:19" s="11" customFormat="1" ht="32.25" customHeight="1" x14ac:dyDescent="0.5">
      <c r="A41" s="12" t="s">
        <v>114</v>
      </c>
      <c r="B41" s="40" t="s">
        <v>115</v>
      </c>
      <c r="C41" s="41"/>
      <c r="D41" s="41"/>
      <c r="E41" s="42"/>
      <c r="F41" s="13"/>
      <c r="G41" s="14">
        <f>SUM(G42:G42)</f>
        <v>0</v>
      </c>
      <c r="H41" s="14">
        <f>SUM(H42:H42)</f>
        <v>0</v>
      </c>
      <c r="I41" s="15"/>
      <c r="J41" s="15"/>
      <c r="K41" s="14">
        <f>SUM(K42:K42)</f>
        <v>0</v>
      </c>
      <c r="L41" s="14">
        <f>SUM(L42:L42)</f>
        <v>1</v>
      </c>
      <c r="M41" s="14">
        <f>SUM(M42:M42)</f>
        <v>0</v>
      </c>
      <c r="N41" s="14">
        <f>SUM(N42:N42)</f>
        <v>580000</v>
      </c>
      <c r="O41" s="15"/>
      <c r="P41" s="15"/>
      <c r="Q41" s="14">
        <f>SUM(Q42:Q42)</f>
        <v>1</v>
      </c>
      <c r="R41" s="14">
        <f>SUM(R42:R42)</f>
        <v>580000</v>
      </c>
      <c r="S41" s="15"/>
    </row>
    <row r="42" spans="1:19" ht="136.5" customHeight="1" x14ac:dyDescent="0.45">
      <c r="A42" s="16"/>
      <c r="B42" s="17" t="s">
        <v>116</v>
      </c>
      <c r="C42" s="17" t="s">
        <v>117</v>
      </c>
      <c r="D42" s="17" t="s">
        <v>116</v>
      </c>
      <c r="E42" s="17" t="s">
        <v>117</v>
      </c>
      <c r="F42" s="9"/>
      <c r="G42" s="18"/>
      <c r="H42" s="10"/>
      <c r="I42" s="9"/>
      <c r="J42" s="9" t="s">
        <v>109</v>
      </c>
      <c r="K42" s="8"/>
      <c r="L42" s="8">
        <v>1</v>
      </c>
      <c r="M42" s="10"/>
      <c r="N42" s="8">
        <v>580000</v>
      </c>
      <c r="O42" s="9" t="s">
        <v>29</v>
      </c>
      <c r="P42" s="9" t="s">
        <v>109</v>
      </c>
      <c r="Q42" s="18">
        <v>1</v>
      </c>
      <c r="R42" s="8">
        <v>580000</v>
      </c>
      <c r="S42" s="9" t="s">
        <v>29</v>
      </c>
    </row>
    <row r="43" spans="1:19" s="11" customFormat="1" ht="32.25" customHeight="1" x14ac:dyDescent="0.5">
      <c r="A43" s="12" t="s">
        <v>118</v>
      </c>
      <c r="B43" s="40" t="s">
        <v>119</v>
      </c>
      <c r="C43" s="41"/>
      <c r="D43" s="41"/>
      <c r="E43" s="42"/>
      <c r="F43" s="13"/>
      <c r="G43" s="14">
        <f>SUM(G44:G44)</f>
        <v>1</v>
      </c>
      <c r="H43" s="14">
        <f>SUM(H44:H44)</f>
        <v>5000000</v>
      </c>
      <c r="I43" s="15"/>
      <c r="J43" s="15"/>
      <c r="K43" s="14">
        <f>SUM(K44:K44)</f>
        <v>0</v>
      </c>
      <c r="L43" s="14">
        <f>SUM(L44:L44)</f>
        <v>0</v>
      </c>
      <c r="M43" s="14">
        <f>SUM(M44:M44)</f>
        <v>580000</v>
      </c>
      <c r="N43" s="14">
        <f>SUM(N44:N44)</f>
        <v>0</v>
      </c>
      <c r="O43" s="15"/>
      <c r="P43" s="15"/>
      <c r="Q43" s="14">
        <f>SUM(Q44:Q44)</f>
        <v>1</v>
      </c>
      <c r="R43" s="14">
        <f>SUM(R44:R44)</f>
        <v>4420000</v>
      </c>
      <c r="S43" s="15"/>
    </row>
    <row r="44" spans="1:19" ht="169.5" customHeight="1" x14ac:dyDescent="0.45">
      <c r="A44" s="16"/>
      <c r="B44" s="17" t="s">
        <v>120</v>
      </c>
      <c r="C44" s="17" t="s">
        <v>121</v>
      </c>
      <c r="D44" s="17" t="s">
        <v>122</v>
      </c>
      <c r="E44" s="17" t="s">
        <v>123</v>
      </c>
      <c r="F44" s="9" t="s">
        <v>124</v>
      </c>
      <c r="G44" s="18">
        <v>1</v>
      </c>
      <c r="H44" s="10">
        <v>5000000</v>
      </c>
      <c r="I44" s="9" t="s">
        <v>15</v>
      </c>
      <c r="J44" s="9"/>
      <c r="K44" s="8"/>
      <c r="L44" s="8"/>
      <c r="M44" s="10">
        <v>580000</v>
      </c>
      <c r="N44" s="8"/>
      <c r="O44" s="9"/>
      <c r="P44" s="9" t="s">
        <v>124</v>
      </c>
      <c r="Q44" s="18">
        <v>1</v>
      </c>
      <c r="R44" s="8">
        <f>H44-M44</f>
        <v>4420000</v>
      </c>
      <c r="S44" s="9" t="s">
        <v>15</v>
      </c>
    </row>
    <row r="45" spans="1:19" s="7" customFormat="1" ht="35.25" customHeight="1" x14ac:dyDescent="0.45">
      <c r="A45" s="19"/>
      <c r="B45" s="43" t="s">
        <v>16</v>
      </c>
      <c r="C45" s="44"/>
      <c r="D45" s="44"/>
      <c r="E45" s="45"/>
      <c r="F45" s="20"/>
      <c r="G45" s="21">
        <f>G9+G27+G14+G17+G37+G41+G43</f>
        <v>1656</v>
      </c>
      <c r="H45" s="21">
        <f>H9+H27+H14+H17+H37+H41+H43</f>
        <v>1148902821</v>
      </c>
      <c r="I45" s="22"/>
      <c r="J45" s="22"/>
      <c r="K45" s="21">
        <f>K9+K27+K14+K17+K37+K41+K43</f>
        <v>52</v>
      </c>
      <c r="L45" s="21">
        <f>L9+L27+L14+L17+L37+L41+L43</f>
        <v>1087</v>
      </c>
      <c r="M45" s="21">
        <f>M9+M27+M14+M17+M37+M41+M43</f>
        <v>13102100</v>
      </c>
      <c r="N45" s="21">
        <f>N9+N27+N14+N17+N37+N41+N43</f>
        <v>13102100</v>
      </c>
      <c r="O45" s="22"/>
      <c r="P45" s="22"/>
      <c r="Q45" s="21">
        <f>Q9+Q27+Q14+Q17+Q37+Q41+Q43</f>
        <v>2691</v>
      </c>
      <c r="R45" s="21">
        <f>R9+R27+R14+R17+R37+R41+R43</f>
        <v>1148902821</v>
      </c>
      <c r="S45" s="23"/>
    </row>
  </sheetData>
  <mergeCells count="30">
    <mergeCell ref="B43:E43"/>
    <mergeCell ref="B45:E45"/>
    <mergeCell ref="B14:E14"/>
    <mergeCell ref="B17:E17"/>
    <mergeCell ref="B27:E27"/>
    <mergeCell ref="B37:E37"/>
    <mergeCell ref="B41:E41"/>
    <mergeCell ref="A2:S2"/>
    <mergeCell ref="A3:S3"/>
    <mergeCell ref="A5:A7"/>
    <mergeCell ref="B5:B7"/>
    <mergeCell ref="C5:C7"/>
    <mergeCell ref="D5:D7"/>
    <mergeCell ref="E5:E7"/>
    <mergeCell ref="F5:I5"/>
    <mergeCell ref="J5:O5"/>
    <mergeCell ref="P5:S5"/>
    <mergeCell ref="F6:F7"/>
    <mergeCell ref="G6:G7"/>
    <mergeCell ref="H6:H7"/>
    <mergeCell ref="I6:I7"/>
    <mergeCell ref="J6:J7"/>
    <mergeCell ref="B9:E9"/>
    <mergeCell ref="R6:R7"/>
    <mergeCell ref="S6:S7"/>
    <mergeCell ref="K6:L6"/>
    <mergeCell ref="M6:N6"/>
    <mergeCell ref="O6:O7"/>
    <mergeCell ref="P6:P7"/>
    <mergeCell ref="Q6:Q7"/>
  </mergeCells>
  <pageMargins left="0.11811023622047245" right="0.11811023622047245" top="0.74803149606299213" bottom="0.55118110236220474" header="0.31496062992125984" footer="0.31496062992125984"/>
  <pageSetup paperSize="9" scale="25" fitToHeight="0" orientation="landscape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пр.№129п оn 26.06.2026г.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Айжан Килибаева</dc:creator>
  <cp:lastModifiedBy>Айнаш Максат</cp:lastModifiedBy>
  <cp:lastPrinted>2025-03-03T07:32:22Z</cp:lastPrinted>
  <dcterms:created xsi:type="dcterms:W3CDTF">2025-02-17T03:43:11Z</dcterms:created>
  <dcterms:modified xsi:type="dcterms:W3CDTF">2026-06-29T09:25:38Z</dcterms:modified>
</cp:coreProperties>
</file>