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.ainash\Desktop\АЙНАШ\ЗАКУПКИ\2026\Утвержденный\Корректировка\"/>
    </mc:Choice>
  </mc:AlternateContent>
  <bookViews>
    <workbookView xWindow="0" yWindow="0" windowWidth="28800" windowHeight="12300"/>
  </bookViews>
  <sheets>
    <sheet name="пр.№140п оn 03.07.2026г." sheetId="1" r:id="rId1"/>
  </sheets>
  <definedNames>
    <definedName name="_xlnm.Print_Titles" localSheetId="0">'пр.№140п оn 03.07.2026г.'!#REF!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3" i="1" l="1"/>
  <c r="R103" i="1" s="1"/>
  <c r="R102" i="1" s="1"/>
  <c r="Q102" i="1"/>
  <c r="Q105" i="1" s="1"/>
  <c r="N102" i="1"/>
  <c r="N105" i="1" s="1"/>
  <c r="M102" i="1"/>
  <c r="M105" i="1" s="1"/>
  <c r="L102" i="1"/>
  <c r="L105" i="1" s="1"/>
  <c r="K102" i="1"/>
  <c r="K105" i="1" s="1"/>
  <c r="H102" i="1"/>
  <c r="H105" i="1" s="1"/>
  <c r="G102" i="1"/>
  <c r="R100" i="1"/>
  <c r="Q100" i="1"/>
  <c r="N100" i="1"/>
  <c r="M100" i="1"/>
  <c r="L100" i="1"/>
  <c r="K100" i="1"/>
  <c r="H100" i="1"/>
  <c r="G100" i="1"/>
  <c r="G105" i="1" s="1"/>
  <c r="Q99" i="1"/>
  <c r="M99" i="1"/>
  <c r="R99" i="1" s="1"/>
  <c r="R97" i="1" s="1"/>
  <c r="Q97" i="1"/>
  <c r="N97" i="1"/>
  <c r="M97" i="1"/>
  <c r="L97" i="1"/>
  <c r="K97" i="1"/>
  <c r="H97" i="1"/>
  <c r="G97" i="1"/>
  <c r="R96" i="1"/>
  <c r="Q96" i="1"/>
  <c r="R95" i="1"/>
  <c r="Q95" i="1"/>
  <c r="N95" i="1"/>
  <c r="M95" i="1"/>
  <c r="L95" i="1"/>
  <c r="K95" i="1"/>
  <c r="H95" i="1"/>
  <c r="G95" i="1"/>
  <c r="R93" i="1"/>
  <c r="Q93" i="1"/>
  <c r="N93" i="1"/>
  <c r="M93" i="1"/>
  <c r="L93" i="1"/>
  <c r="K93" i="1"/>
  <c r="H93" i="1"/>
  <c r="G93" i="1"/>
  <c r="R92" i="1"/>
  <c r="Q92" i="1"/>
  <c r="R91" i="1"/>
  <c r="Q91" i="1"/>
  <c r="R90" i="1"/>
  <c r="Q90" i="1"/>
  <c r="N90" i="1"/>
  <c r="M90" i="1"/>
  <c r="L90" i="1"/>
  <c r="K90" i="1"/>
  <c r="H90" i="1"/>
  <c r="G90" i="1"/>
  <c r="R89" i="1"/>
  <c r="Q89" i="1"/>
  <c r="R88" i="1"/>
  <c r="Q88" i="1"/>
  <c r="R87" i="1"/>
  <c r="Q87" i="1"/>
  <c r="R86" i="1"/>
  <c r="Q86" i="1"/>
  <c r="R85" i="1"/>
  <c r="Q85" i="1"/>
  <c r="R84" i="1"/>
  <c r="Q84" i="1"/>
  <c r="R83" i="1"/>
  <c r="Q83" i="1"/>
  <c r="R82" i="1"/>
  <c r="Q82" i="1"/>
  <c r="R81" i="1"/>
  <c r="Q81" i="1"/>
  <c r="R80" i="1"/>
  <c r="Q80" i="1"/>
  <c r="R79" i="1"/>
  <c r="Q79" i="1"/>
  <c r="R78" i="1"/>
  <c r="Q78" i="1"/>
  <c r="R77" i="1"/>
  <c r="Q77" i="1"/>
  <c r="R76" i="1"/>
  <c r="Q76" i="1"/>
  <c r="R74" i="1"/>
  <c r="Q74" i="1"/>
  <c r="R73" i="1"/>
  <c r="Q73" i="1"/>
  <c r="R72" i="1"/>
  <c r="Q72" i="1"/>
  <c r="R71" i="1"/>
  <c r="Q71" i="1"/>
  <c r="R70" i="1"/>
  <c r="Q70" i="1"/>
  <c r="R69" i="1"/>
  <c r="Q69" i="1"/>
  <c r="R67" i="1"/>
  <c r="Q67" i="1"/>
  <c r="R66" i="1"/>
  <c r="Q66" i="1"/>
  <c r="R65" i="1"/>
  <c r="Q65" i="1"/>
  <c r="R64" i="1"/>
  <c r="Q64" i="1"/>
  <c r="R63" i="1"/>
  <c r="Q63" i="1"/>
  <c r="R62" i="1"/>
  <c r="Q62" i="1"/>
  <c r="R60" i="1"/>
  <c r="Q60" i="1"/>
  <c r="R59" i="1"/>
  <c r="Q59" i="1"/>
  <c r="R57" i="1"/>
  <c r="Q57" i="1"/>
  <c r="R56" i="1"/>
  <c r="Q56" i="1"/>
  <c r="R55" i="1"/>
  <c r="Q55" i="1"/>
  <c r="R54" i="1"/>
  <c r="Q54" i="1"/>
  <c r="R53" i="1"/>
  <c r="Q53" i="1"/>
  <c r="R51" i="1"/>
  <c r="Q51" i="1"/>
  <c r="R50" i="1"/>
  <c r="Q50" i="1"/>
  <c r="R48" i="1"/>
  <c r="Q48" i="1"/>
  <c r="R47" i="1"/>
  <c r="Q47" i="1"/>
  <c r="R46" i="1"/>
  <c r="Q46" i="1"/>
  <c r="R44" i="1"/>
  <c r="Q44" i="1"/>
  <c r="R43" i="1"/>
  <c r="Q43" i="1"/>
  <c r="R42" i="1"/>
  <c r="Q42" i="1"/>
  <c r="R41" i="1"/>
  <c r="Q41" i="1"/>
  <c r="R40" i="1"/>
  <c r="Q40" i="1"/>
  <c r="R36" i="1"/>
  <c r="Q36" i="1"/>
  <c r="R35" i="1"/>
  <c r="Q35" i="1"/>
  <c r="R34" i="1"/>
  <c r="Q34" i="1"/>
  <c r="R33" i="1"/>
  <c r="Q33" i="1"/>
  <c r="R32" i="1"/>
  <c r="Q32" i="1"/>
  <c r="R30" i="1"/>
  <c r="Q30" i="1"/>
  <c r="R29" i="1"/>
  <c r="Q29" i="1"/>
  <c r="R26" i="1"/>
  <c r="Q26" i="1"/>
  <c r="R25" i="1"/>
  <c r="Q25" i="1"/>
  <c r="R24" i="1"/>
  <c r="Q24" i="1"/>
  <c r="R22" i="1"/>
  <c r="Q22" i="1"/>
  <c r="R20" i="1"/>
  <c r="R15" i="1" s="1"/>
  <c r="Q20" i="1"/>
  <c r="Q15" i="1" s="1"/>
  <c r="R19" i="1"/>
  <c r="Q19" i="1"/>
  <c r="R17" i="1"/>
  <c r="Q17" i="1"/>
  <c r="N15" i="1"/>
  <c r="M15" i="1"/>
  <c r="L15" i="1"/>
  <c r="K15" i="1"/>
  <c r="H15" i="1"/>
  <c r="G15" i="1"/>
  <c r="R14" i="1"/>
  <c r="Q14" i="1"/>
  <c r="R13" i="1"/>
  <c r="R9" i="1" s="1"/>
  <c r="Q13" i="1"/>
  <c r="Q9" i="1" s="1"/>
  <c r="R12" i="1"/>
  <c r="Q12" i="1"/>
  <c r="R11" i="1"/>
  <c r="Q11" i="1"/>
  <c r="R10" i="1"/>
  <c r="Q10" i="1"/>
  <c r="N9" i="1"/>
  <c r="M9" i="1"/>
  <c r="L9" i="1"/>
  <c r="K9" i="1"/>
  <c r="H9" i="1"/>
  <c r="G9" i="1"/>
  <c r="R105" i="1" l="1"/>
</calcChain>
</file>

<file path=xl/sharedStrings.xml><?xml version="1.0" encoding="utf-8"?>
<sst xmlns="http://schemas.openxmlformats.org/spreadsheetml/2006/main" count="720" uniqueCount="323">
  <si>
    <t>№ п/п</t>
  </si>
  <si>
    <t>Сатып алынатын тауарлардың, жұмыстардың, көрестілетін қызметтердің қазақ тіліндегі атаулары</t>
  </si>
  <si>
    <t>Сатып алынатын тауарлардың, жұмыстардың, көрестілетін қызметтердің орыс тіліндегі атаулары</t>
  </si>
  <si>
    <t>Сатып алынатын тауарлардың, жұмыстардың, көрестілетін қызметтердің қазақ тіліндегі сипаттамалары</t>
  </si>
  <si>
    <t>Сатып алынатын тауарлардың, жұмыстардың, көрестілетін қызметтердің орыс тіліндегі сипаттамалары</t>
  </si>
  <si>
    <t>Сатып алу жоспарында</t>
  </si>
  <si>
    <t>Өзгертулер</t>
  </si>
  <si>
    <t>Қорытынды</t>
  </si>
  <si>
    <t>өлшем бірлігі</t>
  </si>
  <si>
    <t>Саны</t>
  </si>
  <si>
    <t>Сатып алу құны, теңге</t>
  </si>
  <si>
    <t>Сатып алу тәсілі</t>
  </si>
  <si>
    <t>азайту</t>
  </si>
  <si>
    <t>үлкейту</t>
  </si>
  <si>
    <t>тікелей шарт жасасу</t>
  </si>
  <si>
    <t>Барлығы:</t>
  </si>
  <si>
    <t>«Қазақстан Республикасы Ұлттық Банкінің Банкнот фабрикасы» шаруашылық жүргізу құқығы бар РМК бойынша</t>
  </si>
  <si>
    <t>2026 жылға арналған сатып алу жоспарына өзгертулер және (немесе) толықтырулар</t>
  </si>
  <si>
    <t>дана</t>
  </si>
  <si>
    <t>баға ұсыныстарын сұрату</t>
  </si>
  <si>
    <t>қызмет</t>
  </si>
  <si>
    <t>3.4.2</t>
  </si>
  <si>
    <t>Басқа да коммуналды қызметтер шығыстары</t>
  </si>
  <si>
    <t>1.1.3.2</t>
  </si>
  <si>
    <t>Арнайы жұмыс киімі және қорғаныс құралдары</t>
  </si>
  <si>
    <t>6057 жартылай маска патроны (ауыстырылатын сүзгі)</t>
  </si>
  <si>
    <t>Патрон для полумасок 6057 (сменный фильтр)</t>
  </si>
  <si>
    <t>Патрон-жартылай қорғаныс маскаларына арналған ауыстырылатын сүзгі. Газдар мен булардан, сондай-ақ аэрозольдерден (шаң, тұман, түтін және т.б.) қорғауды қамтамасыз етеді, газдар мен булардан қорғау үшін байонет бекіткіші бар, шаңнан, тұманнан, бүріккіш бояудан, пестицидтерден қорғау үшін алдын ала сүзгілері бар.
Қаптама 2 дана.
ТР КО 019/2011.</t>
  </si>
  <si>
    <t xml:space="preserve">Патрон – сменный фильтр для полумасок защитных. Обеспечивает защиту как от газов и паров, так и от аэрозолей (пылей, туманов, дымов и т.п.), с байонетным креплением для защиты от газов и паров, c предфильтрами для защиты от пыли, туманов, распыляемой краски, пестицидов.
Упаковка 2 штуки.ТР ТС 019/2011. </t>
  </si>
  <si>
    <t>қап</t>
  </si>
  <si>
    <t>Шуға қарсы құлаққаптар</t>
  </si>
  <si>
    <t>Наушники противошумные</t>
  </si>
  <si>
    <t>85 дБ-ден жоғары өндірістік шудың әсерінен есту органдарын қорғауға арналған 1440 класты премиум (Н510А) ЗМ құлаққаптары. Акустикалық тиімділік: 27 дБ. Төселген бас киім, қысымды реттеу жүйесі. Ыңғайлы, жұмсақ, кең дыбыс өткізбейтін жастықтар және жұмсақ жастықшалар. Құлаққап тостағандары биіктігі бойынша реттеледі.</t>
  </si>
  <si>
    <t xml:space="preserve">Наушники ЗМ 1440 класса Премиум (Н510А), предназначенные для защиты органов слуха в условиях воздействия производственного шума с уровнем свыше 85 дБ. Акустическая эффективность: 27 дБ. Оголовье с мягкой подкладкой, система регулировки давления стяжки. Комфортные, мягкие, широкие звукоизолирующие подушки и мягкие амортизирующие прокладки. Чаши наушников регулируются по высоте. </t>
  </si>
  <si>
    <t>Бір реттік комбинезон</t>
  </si>
  <si>
    <t>Одноразовый комбинезон</t>
  </si>
  <si>
    <t>Бір реттік комбинезон қызметкерлерге су химикаттары мен құрғақ шаңнан сапалы тосқауыл қорғанысын қамтамасыз етеді</t>
  </si>
  <si>
    <t>Одноразовый комбинезон обеспечивает персоналу качественную барьерную защиту от водных химикатов и сухой пыли. Нестерильно.</t>
  </si>
  <si>
    <t>Спилкалы жең</t>
  </si>
  <si>
    <t>Нарукавник спилковые</t>
  </si>
  <si>
    <t>Жеңдер дәнекерлеу кезінде қолдар мен иықтарды, сондай-ақ негізгі костюмді барынша қорғауды қамтамасыз етеді.</t>
  </si>
  <si>
    <t xml:space="preserve">Нарукавники обеспечивают максимальную защиту рук и плеч, а также основного костюма при выполнении сварочных работ. </t>
  </si>
  <si>
    <t>Жылытылынған шапкалар</t>
  </si>
  <si>
    <t>Шапка утепленная</t>
  </si>
  <si>
    <t>Құлаққапты қалпақ. Түсі: Қою-көк. МЕМСТ 10325-79.</t>
  </si>
  <si>
    <t>Шапка-ушанка. Цвет: темно-синий. ГОСТ 10325-79.</t>
  </si>
  <si>
    <t>1.1.3.4</t>
  </si>
  <si>
    <t>Медициналық пункт үшін дәрі қобдишаларын, материалдық құндылықтарды толықтыру</t>
  </si>
  <si>
    <t>Анальгин 500 мг № 10</t>
  </si>
  <si>
    <t xml:space="preserve">Анальгин 500 мг № 10      </t>
  </si>
  <si>
    <t>домалақ, ақ таблеткалар</t>
  </si>
  <si>
    <t>таблетки белые, круглые</t>
  </si>
  <si>
    <t xml:space="preserve">тікелей шарт жасасу </t>
  </si>
  <si>
    <t>Анальгин  500мг №20</t>
  </si>
  <si>
    <t xml:space="preserve">Вольтарен эмульгель 1%-50гр.                        </t>
  </si>
  <si>
    <t>сыртқы қолдануға арналған жақпа майы</t>
  </si>
  <si>
    <t>мазь для наружного применения</t>
  </si>
  <si>
    <t xml:space="preserve">Вольтарен  2%-50гр.                        </t>
  </si>
  <si>
    <t>Вольтарен эмульгель 2%- 50гр</t>
  </si>
  <si>
    <t xml:space="preserve">Аммиак ерiтiндi 10%  20,0     </t>
  </si>
  <si>
    <t xml:space="preserve">Аммиак раствор 10%  20,0      </t>
  </si>
  <si>
    <t xml:space="preserve">бөтелкеде 20мл ерітінді </t>
  </si>
  <si>
    <t>раствор во флаконе 20 мл.</t>
  </si>
  <si>
    <t>фл</t>
  </si>
  <si>
    <t>Андипал № 10</t>
  </si>
  <si>
    <t xml:space="preserve">Андипал № 10   </t>
  </si>
  <si>
    <t>домалақ, коңыр түсті таблеткалар</t>
  </si>
  <si>
    <t>таблетки круглые,  коричнего цвета</t>
  </si>
  <si>
    <t>Андипал № 20</t>
  </si>
  <si>
    <t xml:space="preserve">Андипал № 20   </t>
  </si>
  <si>
    <t>Ацетилсалициловая кислота 0,5 № 10</t>
  </si>
  <si>
    <t xml:space="preserve">Ацетилсалициловая кислота 0,5  № 10            </t>
  </si>
  <si>
    <t xml:space="preserve">таблетки круглые, белые  </t>
  </si>
  <si>
    <t>Ацетилсалицил қышкылы 500мг № 20</t>
  </si>
  <si>
    <t>Ацетилсалициловая кислота 500мг № 20</t>
  </si>
  <si>
    <t>Стерильдi емес дәке бинтi 7*14</t>
  </si>
  <si>
    <t xml:space="preserve">Бинт нестерильный, марлевый 7*14   </t>
  </si>
  <si>
    <t>стерілді емес дәке бинтi</t>
  </si>
  <si>
    <t xml:space="preserve">бинт нестерильный, марлевый     </t>
  </si>
  <si>
    <t>Валокордин 20 мл</t>
  </si>
  <si>
    <t xml:space="preserve">Валокордин 20 мл                    </t>
  </si>
  <si>
    <t>ауызша қолдануға арналған тамшылар</t>
  </si>
  <si>
    <t>капли для перорального применения</t>
  </si>
  <si>
    <t>Пантенол аэрозоль 130г</t>
  </si>
  <si>
    <t xml:space="preserve">Пантенол аэрозоль 130г                        </t>
  </si>
  <si>
    <t xml:space="preserve">сыртқы қолдануға арналған көбіктенетін спрей </t>
  </si>
  <si>
    <t>пена-спрей для наружного применения</t>
  </si>
  <si>
    <t>Мақта стерильдi 50 гр.</t>
  </si>
  <si>
    <t xml:space="preserve">Вата стерильная  50 гр.            </t>
  </si>
  <si>
    <t>мақта стерильдi 50гр.</t>
  </si>
  <si>
    <t xml:space="preserve">оралған мақта 50гр.           </t>
  </si>
  <si>
    <t>Мақта стерильдi 100г</t>
  </si>
  <si>
    <t xml:space="preserve">Вата стерильная 100 г            </t>
  </si>
  <si>
    <t xml:space="preserve">вата  фасованная по 100г            </t>
  </si>
  <si>
    <t>Йод 5 %-20мл</t>
  </si>
  <si>
    <t xml:space="preserve">спиртті ерітінді </t>
  </si>
  <si>
    <t xml:space="preserve">спиртовый раствор </t>
  </si>
  <si>
    <t>Кетонал 2мл-лiк 10 ампуласі</t>
  </si>
  <si>
    <t xml:space="preserve">Кетонал ампулы 100мг/ 2 мл № 10                                                                                                                                                                             </t>
  </si>
  <si>
    <t xml:space="preserve">ерітінді ампулаларда 2 мл  </t>
  </si>
  <si>
    <t xml:space="preserve">раствор в ампулах 2 мл                                                                                                                                                                            </t>
  </si>
  <si>
    <t>Кетанов 1мл-лiк 10 ампуласі</t>
  </si>
  <si>
    <t>Кетанов 1мл №10в амп</t>
  </si>
  <si>
    <t xml:space="preserve"> 1 мл ертінді   </t>
  </si>
  <si>
    <t xml:space="preserve">раствор по 1 мл                                                                                                                                                                            </t>
  </si>
  <si>
    <t>Бұласыр 19*72  гипоаллергендi № 100</t>
  </si>
  <si>
    <t>Лейкопластырь 19*72  гипоал, воздухопрониц №100</t>
  </si>
  <si>
    <t>сыртқы қолдануға арналған бұласыр</t>
  </si>
  <si>
    <t>лейкопластырь для наружного парименения</t>
  </si>
  <si>
    <t>Дәстүрлi мультипласт 2*500 см</t>
  </si>
  <si>
    <t xml:space="preserve">Лейкопластырь мультипласт 2*500 см             </t>
  </si>
  <si>
    <t>Медициналық бетпердесi № 50</t>
  </si>
  <si>
    <t xml:space="preserve">Маски медицинские   одноразовые  №50        </t>
  </si>
  <si>
    <t xml:space="preserve">медициналық бетпердесi </t>
  </si>
  <si>
    <t xml:space="preserve">маски медицинские    трехслойные         </t>
  </si>
  <si>
    <t xml:space="preserve">Нафазолин 0,5% - 10мл  мұрын спрейі             </t>
  </si>
  <si>
    <t xml:space="preserve">Нафазолин DF назальный спрей  0,5%-10 мл                 </t>
  </si>
  <si>
    <t xml:space="preserve">мұрын спрейі -0,5%                </t>
  </si>
  <si>
    <t xml:space="preserve">0,5%-назальный спрей                 </t>
  </si>
  <si>
    <t>Кардиомагнил 75 мг-№30</t>
  </si>
  <si>
    <t xml:space="preserve">Кардиомагнил 75 мг  №30  </t>
  </si>
  <si>
    <t>Оксолин жақпа майы 0,25 % 10 г</t>
  </si>
  <si>
    <t xml:space="preserve">Мазь оксолиновая 0,25%  10,0                        </t>
  </si>
  <si>
    <t>Дезинфекциялық таблетка (MEGA хлор) №300</t>
  </si>
  <si>
    <t>Дезинфицирующее средство в таблетках (MEGA хлор) № 300</t>
  </si>
  <si>
    <t>Нимесил 100мг/2г пакетте № 30</t>
  </si>
  <si>
    <t xml:space="preserve">Нимесил 100 мг/2г в пакетике №30         </t>
  </si>
  <si>
    <t>ұнтақ 2гр-нан пакетте</t>
  </si>
  <si>
    <t>порошок в пакетике по 2гр</t>
  </si>
  <si>
    <t>Cyтегiнiң асқын тотығы 3% 100 мл</t>
  </si>
  <si>
    <t xml:space="preserve">Перекись водорода 3% 100 мл                </t>
  </si>
  <si>
    <t xml:space="preserve">бөтелкедегі ерітінді </t>
  </si>
  <si>
    <t xml:space="preserve">раствор во флаконе </t>
  </si>
  <si>
    <t>Медициналық қолғаптары № 100</t>
  </si>
  <si>
    <t>Перчатки  медицинские - 50пар</t>
  </si>
  <si>
    <t>медициналык колғаптар</t>
  </si>
  <si>
    <t>перчатки нитриловые неопудренние</t>
  </si>
  <si>
    <t>Нитрилді қолғап, өлшемі L</t>
  </si>
  <si>
    <t>Перчатки нитриловые, размер L</t>
  </si>
  <si>
    <t>L өлшемді зертханалық нитрилді қолғаптар</t>
  </si>
  <si>
    <t>Перчатки нитриловые лабораторные размером L</t>
  </si>
  <si>
    <t>Преднизолон ампулалар 30 мг 1 мл</t>
  </si>
  <si>
    <t xml:space="preserve">Преднизолон ампулы 30 мг 1 мл № 3    </t>
  </si>
  <si>
    <t xml:space="preserve">ампулалардағы ерітінді 1мл. </t>
  </si>
  <si>
    <t>раствор в ампулах 1 мл.</t>
  </si>
  <si>
    <t>Дексаметазон 0,4% 1мл ерітінді №25</t>
  </si>
  <si>
    <t xml:space="preserve">Дексаметазон 0,4% 1мл ерітінді №25 </t>
  </si>
  <si>
    <t xml:space="preserve">ампулаларда 1 мл-ден ерітінді   </t>
  </si>
  <si>
    <t>раствор в ампулах 1мл</t>
  </si>
  <si>
    <t xml:space="preserve">Нитроглицерин 0,5 № 40  </t>
  </si>
  <si>
    <t xml:space="preserve">Нитроглицерин 0,5 № 40                                           </t>
  </si>
  <si>
    <t xml:space="preserve">Новиган НЕО 400 мг № 20       </t>
  </si>
  <si>
    <t xml:space="preserve">Новиган НЕО 400 мг № 20                         </t>
  </si>
  <si>
    <t>сопақша, ақ таблекалар 400мг-дан</t>
  </si>
  <si>
    <t>таблетки  белые овальные по 400мг</t>
  </si>
  <si>
    <t>Cтопресс 4мг №30 таблеткісі</t>
  </si>
  <si>
    <t>Cтопресс 4мг №30</t>
  </si>
  <si>
    <t xml:space="preserve">Индап 2,5 мг. капсуласы №30 </t>
  </si>
  <si>
    <t>Индап 2,5 мг. капсулы №30</t>
  </si>
  <si>
    <t>ақ-көк түсті капсулалар</t>
  </si>
  <si>
    <t xml:space="preserve">бел-синие капсулы  </t>
  </si>
  <si>
    <t>Индап 2,5 мг№10 таблеткісі</t>
  </si>
  <si>
    <t>Индап2,5 мг№10 табл</t>
  </si>
  <si>
    <t>Парацетамол таблеткалар 0,5 № 10</t>
  </si>
  <si>
    <t xml:space="preserve">Парацетамол таблетки 0,5 № 10             </t>
  </si>
  <si>
    <t>Бриллиантты жасыл, 1% спирттi eрiтiндi</t>
  </si>
  <si>
    <t xml:space="preserve">Раствор брил.зелени 1% р-р 30 мл           </t>
  </si>
  <si>
    <t>сыртқы қолдануға арналған ерітінді</t>
  </si>
  <si>
    <t>раствор для наружого применения</t>
  </si>
  <si>
    <t>Бриллиантты жасыл, 1% спирттi eрiтiнд -20мл</t>
  </si>
  <si>
    <t xml:space="preserve">Раствор брил.зелени 1% р-р 20 мл           </t>
  </si>
  <si>
    <t>жасыл  спирттi eрiтiндi</t>
  </si>
  <si>
    <t xml:space="preserve"> р-р для наруж применения</t>
  </si>
  <si>
    <t>Смекта №10 3 гр ұнтақ</t>
  </si>
  <si>
    <t xml:space="preserve">Смекта №10 3 гр порошок                                               </t>
  </si>
  <si>
    <t xml:space="preserve">еритін ұнтақ 3гр </t>
  </si>
  <si>
    <t xml:space="preserve">растворимый   порошок 3гр                                             </t>
  </si>
  <si>
    <t>Анзибел  с ментолом №30</t>
  </si>
  <si>
    <t>Анзибел  с ментолом  №30</t>
  </si>
  <si>
    <t>Акку-чек сынақ жолақтары Instant глюкометр үшін №50</t>
  </si>
  <si>
    <t>Акку-чек тест  полоски  Instant для глюкометра №50</t>
  </si>
  <si>
    <t>сынақ жолақтары №50</t>
  </si>
  <si>
    <t>тест полоски №50</t>
  </si>
  <si>
    <t>Хлоргексидин 100 мл</t>
  </si>
  <si>
    <t xml:space="preserve">бөтелкеде 100мл ерітінді   </t>
  </si>
  <si>
    <t>раствор во флаконе100мл</t>
  </si>
  <si>
    <t xml:space="preserve">Стерильді емес мақта 100гр </t>
  </si>
  <si>
    <t>Вата нестерильная 100гр</t>
  </si>
  <si>
    <t xml:space="preserve">стерильді емес мақта </t>
  </si>
  <si>
    <t xml:space="preserve">вата нестерильная </t>
  </si>
  <si>
    <t>Қарапайым мақта 100гр</t>
  </si>
  <si>
    <t xml:space="preserve">Вата обычная 100 гр </t>
  </si>
  <si>
    <t>қарапайым мақта 100гр</t>
  </si>
  <si>
    <t>вата обычная 100гр</t>
  </si>
  <si>
    <t xml:space="preserve">Супрастин табл №20 </t>
  </si>
  <si>
    <t>Супрастин   табл. №20</t>
  </si>
  <si>
    <t xml:space="preserve">Каптоприл Штада 25 мг № 30 таб   </t>
  </si>
  <si>
    <t xml:space="preserve">Каптоприл    Штада 25мг № 30 таб   </t>
  </si>
  <si>
    <t>Каптоприл ВИФА Фарм 50мг №30 таблеткісі</t>
  </si>
  <si>
    <t>Каптоприл ВИФА Фарм 50мг №30</t>
  </si>
  <si>
    <t>сопақ, ак таблекалар</t>
  </si>
  <si>
    <t>таблетки  овальные,белые</t>
  </si>
  <si>
    <t>Акку-чек  Софтликс инесі № 25</t>
  </si>
  <si>
    <t>Акку-чек Софтликс ланцеты  № 25</t>
  </si>
  <si>
    <t>Акку-чек Софтликс инесі № 25</t>
  </si>
  <si>
    <t xml:space="preserve">Но-шпа 40мг №24                                            </t>
  </si>
  <si>
    <t xml:space="preserve">Но-шпа 40мг № 24                                           </t>
  </si>
  <si>
    <t>домалақ сары таблекалар</t>
  </si>
  <si>
    <t xml:space="preserve">таблетки круглые желтые </t>
  </si>
  <si>
    <t>Кетонал 50 мг № 25  капсуласы</t>
  </si>
  <si>
    <t>Кетонал 50 мг № 25 капсулы</t>
  </si>
  <si>
    <t>еритін капсулалар</t>
  </si>
  <si>
    <t xml:space="preserve">капсулы растворимые </t>
  </si>
  <si>
    <t>Ацикловир 5% -5гр жақпа майы</t>
  </si>
  <si>
    <t>Ацикловир 5% -5гр мазь</t>
  </si>
  <si>
    <t>Зодак 10мг. №10</t>
  </si>
  <si>
    <t>Диклофенак-Акос 25 мг/3 мл-ден ампулалар №10</t>
  </si>
  <si>
    <t xml:space="preserve">Диклофенак-Акос ампулы 25 мг/3 мл №10     </t>
  </si>
  <si>
    <t>ампулаларда 3мл-ден ерітінді</t>
  </si>
  <si>
    <t>раствор в ампулах 3 мл.</t>
  </si>
  <si>
    <t>Диклофенак   Тева ертіндісі 2мл №5</t>
  </si>
  <si>
    <t>Диклофенак -Тева ампулы 75мг-2мл №5</t>
  </si>
  <si>
    <t>2мл ертінді</t>
  </si>
  <si>
    <t>раствор в ампулах .</t>
  </si>
  <si>
    <t>Декатилен №20</t>
  </si>
  <si>
    <t>Корвалол ерiтiндi 25 мл</t>
  </si>
  <si>
    <t xml:space="preserve">Корвалол раствор 25 мл капли                    </t>
  </si>
  <si>
    <t>ішуге арналған тамшылар</t>
  </si>
  <si>
    <t>капли для приема внутрь</t>
  </si>
  <si>
    <t>Сульфацил натрия DF 20% -10 мл</t>
  </si>
  <si>
    <t xml:space="preserve">Сульфацил натрия DF 20% -10 мл </t>
  </si>
  <si>
    <t xml:space="preserve">көз тамшысы </t>
  </si>
  <si>
    <t xml:space="preserve">глазные капли </t>
  </si>
  <si>
    <t>Лоперамида гидрохлорид № 10- 2мг</t>
  </si>
  <si>
    <t>Маалокс № 30 шайнайтын таблеткалар</t>
  </si>
  <si>
    <t xml:space="preserve">Маалокс № 30 жевательные табетки </t>
  </si>
  <si>
    <t>Левомицетин 0,5г №10</t>
  </si>
  <si>
    <t>Левомицетин 0,5г №20</t>
  </si>
  <si>
    <t>Фурацилин 0,02 №10</t>
  </si>
  <si>
    <t>Фурацилин 0,02№10</t>
  </si>
  <si>
    <t>домалақ  сары таблекісі</t>
  </si>
  <si>
    <t>таблетки круглые, желтые</t>
  </si>
  <si>
    <t>Адреналин раствор 1мг/мл №5</t>
  </si>
  <si>
    <t>1мл  ертіндісі</t>
  </si>
  <si>
    <t>раствор 1мл</t>
  </si>
  <si>
    <t>Мезим форте таблеткасы 3500 ЕД №20</t>
  </si>
  <si>
    <t xml:space="preserve">Мезим форте таблетки 3500 ЕД № 20            </t>
  </si>
  <si>
    <t>қабықпен қапталған таблеткалар</t>
  </si>
  <si>
    <t xml:space="preserve">таблетки  покрытые оболочкой </t>
  </si>
  <si>
    <t>кап</t>
  </si>
  <si>
    <t>Этил спиртi 70% 90 мл</t>
  </si>
  <si>
    <t xml:space="preserve">Спирт этиловый 70% 90 мл                  </t>
  </si>
  <si>
    <t>спиртті ерітінді бөтелкеде 90мл</t>
  </si>
  <si>
    <t>спиртовый раствор во флаконе 90мл</t>
  </si>
  <si>
    <t xml:space="preserve">Тайлол фенхот 20гр № 12     </t>
  </si>
  <si>
    <t xml:space="preserve">Тайлол фенхот 20 гр № 12 пор                                   </t>
  </si>
  <si>
    <t xml:space="preserve">пакеттегі ұнтақ 20гр </t>
  </si>
  <si>
    <t>порошок в пакетике по 20гр</t>
  </si>
  <si>
    <t>Белсендiлендiрiлген көмiр 0,25 г-ден 10 таблетка</t>
  </si>
  <si>
    <t xml:space="preserve">Уголь активированный таблетки 0,25 № 10            </t>
  </si>
  <si>
    <t>Омепразол капсуласы 20мг№30</t>
  </si>
  <si>
    <t>Омепразол капсулы 20мг №30</t>
  </si>
  <si>
    <t>ақ сары түсті капсулалар</t>
  </si>
  <si>
    <t>бело-желтые капсулы</t>
  </si>
  <si>
    <t xml:space="preserve">Цитрамон-П № 10 </t>
  </si>
  <si>
    <t xml:space="preserve">Цитрамон-П № 10                         </t>
  </si>
  <si>
    <t>Еккiш 5,0</t>
  </si>
  <si>
    <t>Шприцы 5,0</t>
  </si>
  <si>
    <t>Еккiш 2,0</t>
  </si>
  <si>
    <t>Шприцы 2,0</t>
  </si>
  <si>
    <t>Фуросемид 40 №50</t>
  </si>
  <si>
    <t xml:space="preserve">Фуросемид 40 мг №50                            </t>
  </si>
  <si>
    <t>Валерьян сығындысы 50 табл.</t>
  </si>
  <si>
    <t>Экстакт валерьянки 50 табл.</t>
  </si>
  <si>
    <t xml:space="preserve">таблетки  покрытые оболочкой  </t>
  </si>
  <si>
    <t>Резина қолғап</t>
  </si>
  <si>
    <t>Перчатки резиновые</t>
  </si>
  <si>
    <t>100% латекс, булануға қарсы мақта астары.</t>
  </si>
  <si>
    <t>100% латекс, с внутренним хлопковым напылением против запотевания.</t>
  </si>
  <si>
    <t>жұп</t>
  </si>
  <si>
    <t>1.1.5.2</t>
  </si>
  <si>
    <t>Басқалары</t>
  </si>
  <si>
    <t>«Ылғалды еден!» ескерту белгісі</t>
  </si>
  <si>
    <t>Предупреждающий знак "Мокрый пол!"</t>
  </si>
  <si>
    <t>Пластикалық негіздегі үй-жайларды жинау кезіндегі белгі</t>
  </si>
  <si>
    <t>Знак при уборке помещенийна пластиковой основе</t>
  </si>
  <si>
    <t>Желдеткіш</t>
  </si>
  <si>
    <t>Вентилятор напольный</t>
  </si>
  <si>
    <t>Желдеткіш едендік, тұрмыстық</t>
  </si>
  <si>
    <t>Вентилятор напольный, бытовой</t>
  </si>
  <si>
    <t>3.2.3</t>
  </si>
  <si>
    <t>Құжаттар мен құндылықтарды жіберу және  тасымалдау бойынша қызметті сатып алу шығындары</t>
  </si>
  <si>
    <t xml:space="preserve">Шетел бойынша жеделдетілген курьерлік пошта қызметі </t>
  </si>
  <si>
    <t>Услуги ускоренной курьерской почты по зарубежью</t>
  </si>
  <si>
    <t>Шетелде жедел курьерлік пошта қызметтерін көрсету делдалсыз, жөнелтушіден тікелей алушыға, көрсетілген мекенжайлар бойынша «есіктен-есікке, қолдан-қолға» қағидаты бойынша Орындаушы белгілеген қисынды мерзімде көрсетіледі.</t>
  </si>
  <si>
    <t>Обеспечить услуги ускоренной курьерской почты по зарубежью предоставляются без посредников, напрямую от отправителя до получателя, по указанным адресам по принципу «от двери до двери», «из рук в руки» в разумные сроки, установленные Исполнителем услуг.</t>
  </si>
  <si>
    <t xml:space="preserve">Голографиялық фольганың қалдықтарын кәдеге жарату </t>
  </si>
  <si>
    <t xml:space="preserve">Утилизация отходов фольги голографической </t>
  </si>
  <si>
    <t>Ұсақталған қалдықтарды кәдеге жарату</t>
  </si>
  <si>
    <t>Утилизация измельченных отходов</t>
  </si>
  <si>
    <t>3.6.3</t>
  </si>
  <si>
    <t>Басқа қызметтер</t>
  </si>
  <si>
    <t>Ағылшын тілінен -  орыс тіліне жазбаша аударма қызметі</t>
  </si>
  <si>
    <t xml:space="preserve">Услуги по письменному переводу с английского языка на русский язык  </t>
  </si>
  <si>
    <t>Ағылшын тілінен орыс тіліне жазбаша аудару бойынша сапалы және уақтылы қызмет көрсету (шарттар, келісімдер, техникалық ерекшеліктер және полиграфиялық және заңдық бағыттағы басқа да құжаттар)</t>
  </si>
  <si>
    <t>Оказывать качественную и своевременную услугу по письменному переводу с английского языка на русский язык (договора, соглашения, тех. спецификации, и др. документы полиграфического и юридического направления)</t>
  </si>
  <si>
    <t>Орыс тілінен ағылшын тіліне жазбаша аударма қызметі</t>
  </si>
  <si>
    <t>Услуги по письменному переводу с русского языка на английский язык</t>
  </si>
  <si>
    <t>Орыс тілінен ағылшын тіліне жазбаша аудару бойынша сапалы және уақтылы қызмет көрсету (шарттар, келісімдер, техникалық ерекшеліктер және полиграфиялық және заңдық бағыттағы басқа да құжаттар)</t>
  </si>
  <si>
    <t>Оказывать качественную и своевременную услугу по письменному переводу с русского языка на английский язык (договора, соглашения, тех. спецификации, и др. документы полиграфического и юридического направления)</t>
  </si>
  <si>
    <t>4.1.2</t>
  </si>
  <si>
    <t>Күзет және дабылқаққыш құралдары</t>
  </si>
  <si>
    <t>ТП-24, РП-167 және ТҚЖБ №1 серверлік бөлменің автоматты өрт сөндіру жүйесі</t>
  </si>
  <si>
    <t>Система автоматического пожаротушения ТП-24; РП-167 и серверной №1 ОТСБ</t>
  </si>
  <si>
    <t>4.1.7</t>
  </si>
  <si>
    <t>Машиналар мен жабдықтар</t>
  </si>
  <si>
    <t>Таңбалауға арналған жабдық</t>
  </si>
  <si>
    <t>Оборудование для маркировки</t>
  </si>
  <si>
    <t>тендер</t>
  </si>
  <si>
    <t>Eaton 9E20Ki + батарея жинағы, Eaton, 9EEBM480, еден, 12v*9AH 40pcs + іске қосу, кабельдік желілерді ауыстыру және батарея жинағын қосу.</t>
  </si>
  <si>
    <t>Eaton 9E20Ki + Батарейный блок, Eaton, 9EEBM480, Напольный, 12В*9 Ач 40шт + Проведение пусконаладки, коммутация кабельных линий и подключение аккумуляторного блока</t>
  </si>
  <si>
    <t>ctip интаглио баспа формаларын жасауға арналған жабдыққа</t>
  </si>
  <si>
    <t>для оборудования для изготовления интаглио печатных форм CTiP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</si>
</sst>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2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22"/>
      <color theme="1"/>
      <name val="Calibri"/>
      <family val="2"/>
      <scheme val="minor"/>
    </font>
    <font>
      <b/>
      <sz val="24"/>
      <color theme="1"/>
      <name val="Times New Roman"/>
      <family val="1"/>
      <charset val="204"/>
    </font>
    <font>
      <sz val="24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36"/>
      <color theme="1"/>
      <name val="Calibri"/>
      <family val="2"/>
      <scheme val="minor"/>
    </font>
    <font>
      <sz val="18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5">
    <xf numFmtId="0" fontId="0" fillId="0" borderId="0"/>
    <xf numFmtId="0" fontId="16" fillId="0" borderId="0"/>
    <xf numFmtId="0" fontId="15" fillId="0" borderId="0"/>
    <xf numFmtId="0" fontId="14" fillId="0" borderId="0"/>
    <xf numFmtId="164" fontId="27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14" fillId="0" borderId="0"/>
    <xf numFmtId="0" fontId="26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164" fontId="27" fillId="0" borderId="0" applyFont="0" applyFill="0" applyBorder="0" applyAlignment="0" applyProtection="0"/>
    <xf numFmtId="0" fontId="27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wrapText="1"/>
    </xf>
    <xf numFmtId="0" fontId="21" fillId="0" borderId="0" xfId="0" applyFont="1"/>
    <xf numFmtId="0" fontId="22" fillId="0" borderId="0" xfId="0" applyFont="1"/>
    <xf numFmtId="0" fontId="0" fillId="0" borderId="0" xfId="0"/>
    <xf numFmtId="0" fontId="32" fillId="0" borderId="0" xfId="0" applyFont="1"/>
    <xf numFmtId="4" fontId="28" fillId="0" borderId="1" xfId="0" applyNumberFormat="1" applyFont="1" applyBorder="1" applyAlignment="1">
      <alignment horizontal="center" wrapText="1"/>
    </xf>
    <xf numFmtId="0" fontId="34" fillId="0" borderId="0" xfId="0" applyFont="1"/>
    <xf numFmtId="49" fontId="30" fillId="2" borderId="1" xfId="1" applyNumberFormat="1" applyFont="1" applyFill="1" applyBorder="1" applyAlignment="1">
      <alignment horizontal="center"/>
    </xf>
    <xf numFmtId="0" fontId="33" fillId="2" borderId="1" xfId="1" applyFont="1" applyFill="1" applyBorder="1" applyAlignment="1">
      <alignment horizontal="center" vertical="center"/>
    </xf>
    <xf numFmtId="4" fontId="33" fillId="2" borderId="1" xfId="1" applyNumberFormat="1" applyFont="1" applyFill="1" applyBorder="1" applyAlignment="1">
      <alignment horizontal="center" vertical="center"/>
    </xf>
    <xf numFmtId="0" fontId="29" fillId="0" borderId="1" xfId="2" applyFont="1" applyBorder="1" applyAlignment="1"/>
    <xf numFmtId="0" fontId="31" fillId="0" borderId="1" xfId="2" applyFont="1" applyBorder="1" applyAlignment="1">
      <alignment vertical="center"/>
    </xf>
    <xf numFmtId="0" fontId="31" fillId="0" borderId="1" xfId="2" applyFont="1" applyBorder="1" applyAlignment="1">
      <alignment horizontal="center" vertical="center" wrapText="1"/>
    </xf>
    <xf numFmtId="4" fontId="33" fillId="0" borderId="1" xfId="2" applyNumberFormat="1" applyFont="1" applyBorder="1" applyAlignment="1">
      <alignment horizontal="center" vertical="center"/>
    </xf>
    <xf numFmtId="4" fontId="31" fillId="0" borderId="1" xfId="2" applyNumberFormat="1" applyFont="1" applyBorder="1" applyAlignment="1">
      <alignment horizontal="center" vertical="center"/>
    </xf>
    <xf numFmtId="0" fontId="15" fillId="0" borderId="0" xfId="2"/>
    <xf numFmtId="0" fontId="23" fillId="0" borderId="0" xfId="2" applyFont="1"/>
    <xf numFmtId="0" fontId="24" fillId="0" borderId="0" xfId="2" applyFont="1" applyAlignment="1">
      <alignment wrapText="1"/>
    </xf>
    <xf numFmtId="0" fontId="24" fillId="0" borderId="0" xfId="2" applyFont="1"/>
    <xf numFmtId="0" fontId="25" fillId="0" borderId="0" xfId="2" applyFont="1"/>
    <xf numFmtId="0" fontId="18" fillId="0" borderId="1" xfId="2" applyFont="1" applyBorder="1" applyAlignment="1">
      <alignment horizontal="center" vertical="center" wrapText="1"/>
    </xf>
    <xf numFmtId="0" fontId="36" fillId="0" borderId="1" xfId="2" applyFont="1" applyBorder="1" applyAlignment="1">
      <alignment horizontal="center" vertical="center"/>
    </xf>
    <xf numFmtId="0" fontId="36" fillId="0" borderId="1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/>
    </xf>
    <xf numFmtId="0" fontId="38" fillId="0" borderId="0" xfId="0" applyFont="1"/>
    <xf numFmtId="0" fontId="39" fillId="0" borderId="0" xfId="2" applyFont="1"/>
    <xf numFmtId="0" fontId="35" fillId="0" borderId="0" xfId="2" applyFont="1"/>
    <xf numFmtId="0" fontId="29" fillId="0" borderId="0" xfId="2" applyFont="1" applyAlignment="1">
      <alignment horizontal="center" wrapText="1"/>
    </xf>
    <xf numFmtId="0" fontId="35" fillId="0" borderId="0" xfId="2" applyFont="1" applyAlignment="1">
      <alignment horizontal="center"/>
    </xf>
    <xf numFmtId="0" fontId="29" fillId="0" borderId="0" xfId="2" applyFont="1" applyAlignment="1">
      <alignment horizontal="center"/>
    </xf>
    <xf numFmtId="0" fontId="17" fillId="0" borderId="0" xfId="2" applyFont="1" applyAlignment="1">
      <alignment horizontal="center"/>
    </xf>
    <xf numFmtId="0" fontId="33" fillId="2" borderId="2" xfId="1" applyFont="1" applyFill="1" applyBorder="1" applyAlignment="1">
      <alignment horizontal="left" vertical="center" wrapText="1"/>
    </xf>
    <xf numFmtId="0" fontId="33" fillId="2" borderId="3" xfId="1" applyFont="1" applyFill="1" applyBorder="1" applyAlignment="1">
      <alignment horizontal="left" vertical="center" wrapText="1"/>
    </xf>
    <xf numFmtId="0" fontId="33" fillId="2" borderId="4" xfId="1" applyFont="1" applyFill="1" applyBorder="1" applyAlignment="1">
      <alignment horizontal="left" vertical="center" wrapText="1"/>
    </xf>
    <xf numFmtId="0" fontId="31" fillId="0" borderId="2" xfId="2" applyFont="1" applyBorder="1" applyAlignment="1">
      <alignment horizontal="left" vertical="center"/>
    </xf>
    <xf numFmtId="0" fontId="31" fillId="0" borderId="3" xfId="2" applyFont="1" applyBorder="1" applyAlignment="1">
      <alignment horizontal="left" vertical="center"/>
    </xf>
    <xf numFmtId="0" fontId="31" fillId="0" borderId="4" xfId="2" applyFont="1" applyBorder="1" applyAlignment="1">
      <alignment horizontal="left" vertical="center"/>
    </xf>
    <xf numFmtId="0" fontId="37" fillId="0" borderId="0" xfId="2" applyFont="1" applyAlignment="1">
      <alignment horizontal="center"/>
    </xf>
    <xf numFmtId="0" fontId="18" fillId="0" borderId="1" xfId="2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/>
    </xf>
    <xf numFmtId="0" fontId="18" fillId="0" borderId="2" xfId="2" applyFont="1" applyBorder="1" applyAlignment="1">
      <alignment horizontal="center" vertical="center"/>
    </xf>
    <xf numFmtId="0" fontId="18" fillId="0" borderId="3" xfId="2" applyFont="1" applyBorder="1" applyAlignment="1">
      <alignment horizontal="center" vertical="center"/>
    </xf>
    <xf numFmtId="0" fontId="18" fillId="0" borderId="4" xfId="2" applyFont="1" applyBorder="1" applyAlignment="1">
      <alignment horizontal="center" vertical="center"/>
    </xf>
    <xf numFmtId="0" fontId="18" fillId="0" borderId="6" xfId="2" applyFont="1" applyBorder="1" applyAlignment="1">
      <alignment horizontal="center" vertical="center" wrapText="1"/>
    </xf>
    <xf numFmtId="0" fontId="18" fillId="0" borderId="5" xfId="2" applyFont="1" applyBorder="1" applyAlignment="1">
      <alignment horizontal="center" vertical="center" wrapText="1"/>
    </xf>
    <xf numFmtId="4" fontId="40" fillId="2" borderId="1" xfId="1" applyNumberFormat="1" applyFont="1" applyFill="1" applyBorder="1" applyAlignment="1">
      <alignment vertical="center"/>
    </xf>
    <xf numFmtId="0" fontId="41" fillId="0" borderId="1" xfId="2" applyFont="1" applyBorder="1" applyAlignment="1">
      <alignment wrapText="1"/>
    </xf>
    <xf numFmtId="4" fontId="41" fillId="0" borderId="1" xfId="2" applyNumberFormat="1" applyFont="1" applyBorder="1" applyAlignment="1"/>
    <xf numFmtId="4" fontId="41" fillId="0" borderId="1" xfId="0" applyNumberFormat="1" applyFont="1" applyBorder="1" applyAlignment="1">
      <alignment horizontal="right" wrapText="1"/>
    </xf>
    <xf numFmtId="49" fontId="42" fillId="2" borderId="1" xfId="1" applyNumberFormat="1" applyFont="1" applyFill="1" applyBorder="1" applyAlignment="1">
      <alignment horizontal="center"/>
    </xf>
    <xf numFmtId="0" fontId="43" fillId="2" borderId="2" xfId="1" applyFont="1" applyFill="1" applyBorder="1" applyAlignment="1">
      <alignment horizontal="left" vertical="center" wrapText="1"/>
    </xf>
    <xf numFmtId="0" fontId="43" fillId="2" borderId="3" xfId="1" applyFont="1" applyFill="1" applyBorder="1" applyAlignment="1">
      <alignment horizontal="left" vertical="center" wrapText="1"/>
    </xf>
    <xf numFmtId="0" fontId="43" fillId="2" borderId="4" xfId="1" applyFont="1" applyFill="1" applyBorder="1" applyAlignment="1">
      <alignment horizontal="left" vertical="center" wrapText="1"/>
    </xf>
    <xf numFmtId="49" fontId="30" fillId="3" borderId="1" xfId="1" applyNumberFormat="1" applyFont="1" applyFill="1" applyBorder="1" applyAlignment="1">
      <alignment horizontal="center"/>
    </xf>
    <xf numFmtId="0" fontId="33" fillId="3" borderId="2" xfId="1" applyFont="1" applyFill="1" applyBorder="1" applyAlignment="1">
      <alignment horizontal="left" vertical="center" wrapText="1"/>
    </xf>
    <xf numFmtId="0" fontId="33" fillId="3" borderId="3" xfId="1" applyFont="1" applyFill="1" applyBorder="1" applyAlignment="1">
      <alignment horizontal="left" vertical="center" wrapText="1"/>
    </xf>
    <xf numFmtId="0" fontId="33" fillId="3" borderId="4" xfId="1" applyFont="1" applyFill="1" applyBorder="1" applyAlignment="1">
      <alignment horizontal="left" vertical="center" wrapText="1"/>
    </xf>
    <xf numFmtId="0" fontId="33" fillId="3" borderId="1" xfId="1" applyFont="1" applyFill="1" applyBorder="1" applyAlignment="1">
      <alignment horizontal="center" vertical="center"/>
    </xf>
    <xf numFmtId="4" fontId="40" fillId="3" borderId="1" xfId="1" applyNumberFormat="1" applyFont="1" applyFill="1" applyBorder="1" applyAlignment="1">
      <alignment vertical="center"/>
    </xf>
    <xf numFmtId="4" fontId="33" fillId="3" borderId="1" xfId="1" applyNumberFormat="1" applyFont="1" applyFill="1" applyBorder="1" applyAlignment="1">
      <alignment horizontal="center" vertical="center"/>
    </xf>
    <xf numFmtId="0" fontId="34" fillId="3" borderId="0" xfId="0" applyFont="1" applyFill="1"/>
    <xf numFmtId="4" fontId="40" fillId="0" borderId="1" xfId="2" applyNumberFormat="1" applyFont="1" applyBorder="1" applyAlignment="1">
      <alignment vertical="center"/>
    </xf>
  </cellXfs>
  <cellStyles count="35">
    <cellStyle name="Обычный" xfId="0" builtinId="0"/>
    <cellStyle name="Обычный 2" xfId="27"/>
    <cellStyle name="Обычный 3" xfId="2"/>
    <cellStyle name="Обычный 3 10" xfId="20"/>
    <cellStyle name="Обычный 3 11" xfId="22"/>
    <cellStyle name="Обычный 3 12" xfId="24"/>
    <cellStyle name="Обычный 3 13" xfId="28"/>
    <cellStyle name="Обычный 3 14" xfId="29"/>
    <cellStyle name="Обычный 3 15" xfId="31"/>
    <cellStyle name="Обычный 3 16" xfId="33"/>
    <cellStyle name="Обычный 3 2" xfId="1"/>
    <cellStyle name="Обычный 3 2 10" xfId="23"/>
    <cellStyle name="Обычный 3 2 11" xfId="25"/>
    <cellStyle name="Обычный 3 2 12" xfId="30"/>
    <cellStyle name="Обычный 3 2 13" xfId="32"/>
    <cellStyle name="Обычный 3 2 14" xfId="34"/>
    <cellStyle name="Обычный 3 2 2" xfId="6"/>
    <cellStyle name="Обычный 3 2 3" xfId="9"/>
    <cellStyle name="Обычный 3 2 4" xfId="11"/>
    <cellStyle name="Обычный 3 2 5" xfId="13"/>
    <cellStyle name="Обычный 3 2 6" xfId="15"/>
    <cellStyle name="Обычный 3 2 7" xfId="17"/>
    <cellStyle name="Обычный 3 2 8" xfId="19"/>
    <cellStyle name="Обычный 3 2 9" xfId="21"/>
    <cellStyle name="Обычный 3 3" xfId="3"/>
    <cellStyle name="Обычный 3 4" xfId="8"/>
    <cellStyle name="Обычный 3 5" xfId="10"/>
    <cellStyle name="Обычный 3 6" xfId="12"/>
    <cellStyle name="Обычный 3 7" xfId="14"/>
    <cellStyle name="Обычный 3 8" xfId="16"/>
    <cellStyle name="Обычный 3 9" xfId="18"/>
    <cellStyle name="Обычный 4" xfId="7"/>
    <cellStyle name="Финансовый 10" xfId="4"/>
    <cellStyle name="Финансовый 2" xfId="5"/>
    <cellStyle name="Финансовый 2 2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5"/>
  <sheetViews>
    <sheetView tabSelected="1" view="pageBreakPreview" topLeftCell="A97" zoomScale="40" zoomScaleNormal="59" zoomScaleSheetLayoutView="40" workbookViewId="0">
      <selection activeCell="P110" sqref="P110"/>
    </sheetView>
  </sheetViews>
  <sheetFormatPr defaultRowHeight="21" x14ac:dyDescent="0.35"/>
  <cols>
    <col min="1" max="1" width="11.42578125" style="6" customWidth="1"/>
    <col min="2" max="2" width="50.42578125" style="6" customWidth="1"/>
    <col min="3" max="3" width="43.85546875" style="6" customWidth="1"/>
    <col min="4" max="4" width="70.5703125" style="2" customWidth="1"/>
    <col min="5" max="5" width="77.28515625" style="2" customWidth="1"/>
    <col min="6" max="6" width="14.5703125" style="3" customWidth="1"/>
    <col min="7" max="7" width="19.85546875" style="6" customWidth="1"/>
    <col min="8" max="8" width="39.7109375" style="6" customWidth="1"/>
    <col min="9" max="9" width="20.28515625" style="2" customWidth="1"/>
    <col min="10" max="10" width="11.85546875" style="4" customWidth="1"/>
    <col min="11" max="11" width="16" style="6" customWidth="1"/>
    <col min="12" max="12" width="23.85546875" style="6" customWidth="1"/>
    <col min="13" max="13" width="36.5703125" style="6" customWidth="1"/>
    <col min="14" max="14" width="38" style="6" customWidth="1"/>
    <col min="15" max="15" width="16.85546875" style="5" customWidth="1"/>
    <col min="16" max="16" width="15.7109375" style="4" customWidth="1"/>
    <col min="17" max="17" width="23.7109375" style="6" customWidth="1"/>
    <col min="18" max="18" width="37.7109375" style="6" customWidth="1"/>
    <col min="19" max="19" width="20.5703125" style="5" customWidth="1"/>
    <col min="20" max="20" width="14.42578125" style="6" customWidth="1"/>
    <col min="21" max="16384" width="9.140625" style="6"/>
  </cols>
  <sheetData>
    <row r="1" spans="1:19" ht="45" customHeight="1" x14ac:dyDescent="0.35">
      <c r="A1" s="28"/>
      <c r="B1" s="28"/>
      <c r="C1" s="28"/>
      <c r="D1" s="29"/>
      <c r="E1" s="29"/>
      <c r="F1" s="30"/>
      <c r="G1" s="28"/>
      <c r="H1" s="28"/>
      <c r="I1" s="31"/>
      <c r="J1" s="32"/>
      <c r="K1" s="28"/>
      <c r="L1" s="28"/>
      <c r="M1" s="28"/>
      <c r="N1" s="28"/>
      <c r="O1" s="33"/>
      <c r="P1" s="32"/>
      <c r="Q1" s="28"/>
      <c r="R1" s="28"/>
      <c r="S1" s="33"/>
    </row>
    <row r="2" spans="1:19" s="27" customFormat="1" ht="46.5" x14ac:dyDescent="0.7">
      <c r="A2" s="40" t="s">
        <v>16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s="27" customFormat="1" ht="46.5" customHeight="1" x14ac:dyDescent="0.7">
      <c r="A3" s="40" t="s">
        <v>17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42" customHeight="1" x14ac:dyDescent="0.35">
      <c r="A4" s="18"/>
      <c r="B4" s="18"/>
      <c r="C4" s="18"/>
      <c r="D4" s="19"/>
      <c r="E4" s="19"/>
      <c r="F4" s="20"/>
      <c r="G4" s="18"/>
      <c r="H4" s="18"/>
      <c r="I4" s="19"/>
      <c r="J4" s="21"/>
      <c r="K4" s="18"/>
      <c r="L4" s="18"/>
      <c r="M4" s="18"/>
      <c r="N4" s="18"/>
      <c r="O4" s="22"/>
      <c r="P4" s="21"/>
      <c r="Q4" s="18"/>
      <c r="R4" s="18"/>
      <c r="S4" s="22"/>
    </row>
    <row r="5" spans="1:19" ht="24.75" customHeight="1" x14ac:dyDescent="0.25">
      <c r="A5" s="41" t="s">
        <v>0</v>
      </c>
      <c r="B5" s="41" t="s">
        <v>1</v>
      </c>
      <c r="C5" s="41" t="s">
        <v>2</v>
      </c>
      <c r="D5" s="41" t="s">
        <v>3</v>
      </c>
      <c r="E5" s="41" t="s">
        <v>4</v>
      </c>
      <c r="F5" s="42" t="s">
        <v>5</v>
      </c>
      <c r="G5" s="42"/>
      <c r="H5" s="42"/>
      <c r="I5" s="42"/>
      <c r="J5" s="43" t="s">
        <v>6</v>
      </c>
      <c r="K5" s="44"/>
      <c r="L5" s="44"/>
      <c r="M5" s="44"/>
      <c r="N5" s="44"/>
      <c r="O5" s="45"/>
      <c r="P5" s="42" t="s">
        <v>7</v>
      </c>
      <c r="Q5" s="42"/>
      <c r="R5" s="42"/>
      <c r="S5" s="42"/>
    </row>
    <row r="6" spans="1:19" ht="33" customHeight="1" x14ac:dyDescent="0.25">
      <c r="A6" s="41"/>
      <c r="B6" s="41"/>
      <c r="C6" s="41"/>
      <c r="D6" s="41"/>
      <c r="E6" s="41"/>
      <c r="F6" s="41" t="s">
        <v>8</v>
      </c>
      <c r="G6" s="41" t="s">
        <v>9</v>
      </c>
      <c r="H6" s="41" t="s">
        <v>10</v>
      </c>
      <c r="I6" s="41" t="s">
        <v>11</v>
      </c>
      <c r="J6" s="41" t="s">
        <v>8</v>
      </c>
      <c r="K6" s="42" t="s">
        <v>9</v>
      </c>
      <c r="L6" s="42"/>
      <c r="M6" s="42" t="s">
        <v>10</v>
      </c>
      <c r="N6" s="42"/>
      <c r="O6" s="41" t="s">
        <v>11</v>
      </c>
      <c r="P6" s="41" t="s">
        <v>8</v>
      </c>
      <c r="Q6" s="42" t="s">
        <v>9</v>
      </c>
      <c r="R6" s="41" t="s">
        <v>10</v>
      </c>
      <c r="S6" s="46" t="s">
        <v>11</v>
      </c>
    </row>
    <row r="7" spans="1:19" ht="102" customHeight="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23" t="s">
        <v>12</v>
      </c>
      <c r="L7" s="23" t="s">
        <v>13</v>
      </c>
      <c r="M7" s="23" t="s">
        <v>12</v>
      </c>
      <c r="N7" s="23" t="s">
        <v>13</v>
      </c>
      <c r="O7" s="41"/>
      <c r="P7" s="41"/>
      <c r="Q7" s="42"/>
      <c r="R7" s="41"/>
      <c r="S7" s="47"/>
    </row>
    <row r="8" spans="1:19" s="1" customFormat="1" ht="17.25" customHeight="1" x14ac:dyDescent="0.2">
      <c r="A8" s="24">
        <v>1</v>
      </c>
      <c r="B8" s="24">
        <v>2</v>
      </c>
      <c r="C8" s="24">
        <v>3</v>
      </c>
      <c r="D8" s="24">
        <v>4</v>
      </c>
      <c r="E8" s="24">
        <v>5</v>
      </c>
      <c r="F8" s="25">
        <v>6</v>
      </c>
      <c r="G8" s="24">
        <v>7</v>
      </c>
      <c r="H8" s="24">
        <v>8</v>
      </c>
      <c r="I8" s="24">
        <v>9</v>
      </c>
      <c r="J8" s="24">
        <v>10</v>
      </c>
      <c r="K8" s="24">
        <v>11</v>
      </c>
      <c r="L8" s="24">
        <v>12</v>
      </c>
      <c r="M8" s="24">
        <v>13</v>
      </c>
      <c r="N8" s="24">
        <v>14</v>
      </c>
      <c r="O8" s="26">
        <v>15</v>
      </c>
      <c r="P8" s="24">
        <v>16</v>
      </c>
      <c r="Q8" s="24">
        <v>17</v>
      </c>
      <c r="R8" s="24">
        <v>18</v>
      </c>
      <c r="S8" s="26">
        <v>19</v>
      </c>
    </row>
    <row r="9" spans="1:19" s="9" customFormat="1" ht="32.25" customHeight="1" x14ac:dyDescent="0.5">
      <c r="A9" s="10" t="s">
        <v>23</v>
      </c>
      <c r="B9" s="34" t="s">
        <v>24</v>
      </c>
      <c r="C9" s="35"/>
      <c r="D9" s="35"/>
      <c r="E9" s="36"/>
      <c r="F9" s="11"/>
      <c r="G9" s="48">
        <f>SUM(G10:G14)</f>
        <v>73</v>
      </c>
      <c r="H9" s="48">
        <f>SUM(H10:H14)</f>
        <v>938170</v>
      </c>
      <c r="I9" s="12"/>
      <c r="J9" s="12"/>
      <c r="K9" s="48">
        <f t="shared" ref="K9:N9" si="0">SUM(K10:K14)</f>
        <v>0</v>
      </c>
      <c r="L9" s="48">
        <f t="shared" si="0"/>
        <v>26</v>
      </c>
      <c r="M9" s="48">
        <f t="shared" si="0"/>
        <v>95390</v>
      </c>
      <c r="N9" s="48">
        <f t="shared" si="0"/>
        <v>95390</v>
      </c>
      <c r="O9" s="12"/>
      <c r="P9" s="12"/>
      <c r="Q9" s="48">
        <f>SUM(Q10:Q14)</f>
        <v>99</v>
      </c>
      <c r="R9" s="48">
        <f>SUM(R10:R14)</f>
        <v>938170</v>
      </c>
      <c r="S9" s="12"/>
    </row>
    <row r="10" spans="1:19" ht="399.75" customHeight="1" x14ac:dyDescent="0.45">
      <c r="A10" s="13"/>
      <c r="B10" s="49" t="s">
        <v>25</v>
      </c>
      <c r="C10" s="49" t="s">
        <v>26</v>
      </c>
      <c r="D10" s="49" t="s">
        <v>27</v>
      </c>
      <c r="E10" s="49" t="s">
        <v>28</v>
      </c>
      <c r="F10" s="8" t="s">
        <v>29</v>
      </c>
      <c r="G10" s="50">
        <v>20</v>
      </c>
      <c r="H10" s="51">
        <v>216080</v>
      </c>
      <c r="I10" s="8" t="s">
        <v>19</v>
      </c>
      <c r="J10" s="8"/>
      <c r="K10" s="51"/>
      <c r="L10" s="51"/>
      <c r="M10" s="51">
        <v>95390</v>
      </c>
      <c r="N10" s="51"/>
      <c r="O10" s="8"/>
      <c r="P10" s="8" t="s">
        <v>29</v>
      </c>
      <c r="Q10" s="50">
        <f>G10-K10+L10</f>
        <v>20</v>
      </c>
      <c r="R10" s="51">
        <f>H10-M10+N10</f>
        <v>120690</v>
      </c>
      <c r="S10" s="8" t="s">
        <v>19</v>
      </c>
    </row>
    <row r="11" spans="1:19" ht="409.5" x14ac:dyDescent="0.45">
      <c r="A11" s="13"/>
      <c r="B11" s="49" t="s">
        <v>30</v>
      </c>
      <c r="C11" s="49" t="s">
        <v>31</v>
      </c>
      <c r="D11" s="49" t="s">
        <v>32</v>
      </c>
      <c r="E11" s="49" t="s">
        <v>33</v>
      </c>
      <c r="F11" s="8" t="s">
        <v>18</v>
      </c>
      <c r="G11" s="50">
        <v>10</v>
      </c>
      <c r="H11" s="51">
        <v>117860</v>
      </c>
      <c r="I11" s="8" t="s">
        <v>19</v>
      </c>
      <c r="J11" s="8"/>
      <c r="K11" s="51"/>
      <c r="L11" s="51">
        <v>4</v>
      </c>
      <c r="M11" s="51"/>
      <c r="N11" s="51">
        <v>20</v>
      </c>
      <c r="O11" s="8"/>
      <c r="P11" s="8" t="s">
        <v>18</v>
      </c>
      <c r="Q11" s="50">
        <f t="shared" ref="Q11:Q14" si="1">G11-K11+L11</f>
        <v>14</v>
      </c>
      <c r="R11" s="51">
        <f t="shared" ref="R11:R14" si="2">H11-M11+N11</f>
        <v>117880</v>
      </c>
      <c r="S11" s="8" t="s">
        <v>19</v>
      </c>
    </row>
    <row r="12" spans="1:19" ht="144.75" customHeight="1" x14ac:dyDescent="0.45">
      <c r="A12" s="13"/>
      <c r="B12" s="49" t="s">
        <v>34</v>
      </c>
      <c r="C12" s="49" t="s">
        <v>35</v>
      </c>
      <c r="D12" s="49" t="s">
        <v>36</v>
      </c>
      <c r="E12" s="49" t="s">
        <v>37</v>
      </c>
      <c r="F12" s="8" t="s">
        <v>18</v>
      </c>
      <c r="G12" s="50">
        <v>10</v>
      </c>
      <c r="H12" s="51">
        <v>45000</v>
      </c>
      <c r="I12" s="8" t="s">
        <v>19</v>
      </c>
      <c r="J12" s="8"/>
      <c r="K12" s="51"/>
      <c r="L12" s="51">
        <v>22</v>
      </c>
      <c r="M12" s="51"/>
      <c r="N12" s="51"/>
      <c r="O12" s="8"/>
      <c r="P12" s="8" t="s">
        <v>18</v>
      </c>
      <c r="Q12" s="50">
        <f t="shared" si="1"/>
        <v>32</v>
      </c>
      <c r="R12" s="51">
        <f t="shared" si="2"/>
        <v>45000</v>
      </c>
      <c r="S12" s="8" t="s">
        <v>19</v>
      </c>
    </row>
    <row r="13" spans="1:19" ht="139.5" customHeight="1" x14ac:dyDescent="0.45">
      <c r="A13" s="13"/>
      <c r="B13" s="49" t="s">
        <v>38</v>
      </c>
      <c r="C13" s="49" t="s">
        <v>39</v>
      </c>
      <c r="D13" s="49" t="s">
        <v>40</v>
      </c>
      <c r="E13" s="49" t="s">
        <v>41</v>
      </c>
      <c r="F13" s="8" t="s">
        <v>18</v>
      </c>
      <c r="G13" s="50">
        <v>3</v>
      </c>
      <c r="H13" s="51">
        <v>49500</v>
      </c>
      <c r="I13" s="8" t="s">
        <v>19</v>
      </c>
      <c r="J13" s="8"/>
      <c r="K13" s="51"/>
      <c r="L13" s="51"/>
      <c r="M13" s="51"/>
      <c r="N13" s="51">
        <v>19500</v>
      </c>
      <c r="O13" s="8"/>
      <c r="P13" s="8" t="s">
        <v>18</v>
      </c>
      <c r="Q13" s="50">
        <f t="shared" si="1"/>
        <v>3</v>
      </c>
      <c r="R13" s="51">
        <f t="shared" si="2"/>
        <v>69000</v>
      </c>
      <c r="S13" s="8" t="s">
        <v>19</v>
      </c>
    </row>
    <row r="14" spans="1:19" ht="111.75" x14ac:dyDescent="0.45">
      <c r="A14" s="13"/>
      <c r="B14" s="49" t="s">
        <v>42</v>
      </c>
      <c r="C14" s="49" t="s">
        <v>43</v>
      </c>
      <c r="D14" s="49" t="s">
        <v>44</v>
      </c>
      <c r="E14" s="49" t="s">
        <v>45</v>
      </c>
      <c r="F14" s="8" t="s">
        <v>18</v>
      </c>
      <c r="G14" s="50">
        <v>30</v>
      </c>
      <c r="H14" s="51">
        <v>509730</v>
      </c>
      <c r="I14" s="8" t="s">
        <v>19</v>
      </c>
      <c r="J14" s="8"/>
      <c r="K14" s="51"/>
      <c r="L14" s="51"/>
      <c r="M14" s="51"/>
      <c r="N14" s="51">
        <v>75870</v>
      </c>
      <c r="O14" s="8"/>
      <c r="P14" s="8" t="s">
        <v>18</v>
      </c>
      <c r="Q14" s="50">
        <f t="shared" si="1"/>
        <v>30</v>
      </c>
      <c r="R14" s="51">
        <f t="shared" si="2"/>
        <v>585600</v>
      </c>
      <c r="S14" s="8" t="s">
        <v>19</v>
      </c>
    </row>
    <row r="15" spans="1:19" s="9" customFormat="1" ht="32.25" customHeight="1" x14ac:dyDescent="0.5">
      <c r="A15" s="10" t="s">
        <v>46</v>
      </c>
      <c r="B15" s="34" t="s">
        <v>47</v>
      </c>
      <c r="C15" s="35"/>
      <c r="D15" s="35"/>
      <c r="E15" s="36"/>
      <c r="F15" s="11"/>
      <c r="G15" s="48">
        <f>SUM(G16:G89)</f>
        <v>2091</v>
      </c>
      <c r="H15" s="48">
        <f>SUM(H16:H89)</f>
        <v>885039</v>
      </c>
      <c r="I15" s="12"/>
      <c r="J15" s="12"/>
      <c r="K15" s="48">
        <f>SUM(K16:K89)</f>
        <v>285</v>
      </c>
      <c r="L15" s="48">
        <f>SUM(L16:L89)</f>
        <v>190</v>
      </c>
      <c r="M15" s="48">
        <f>SUM(M16:M89)</f>
        <v>222898</v>
      </c>
      <c r="N15" s="48">
        <f>SUM(N16:N89)</f>
        <v>222898</v>
      </c>
      <c r="O15" s="12"/>
      <c r="P15" s="12"/>
      <c r="Q15" s="48">
        <f t="shared" ref="Q15:R15" si="3">SUM(Q16:Q89)</f>
        <v>1996</v>
      </c>
      <c r="R15" s="48">
        <f t="shared" si="3"/>
        <v>885039</v>
      </c>
      <c r="S15" s="12"/>
    </row>
    <row r="16" spans="1:19" ht="84" x14ac:dyDescent="0.45">
      <c r="A16" s="13"/>
      <c r="B16" s="49" t="s">
        <v>48</v>
      </c>
      <c r="C16" s="49" t="s">
        <v>49</v>
      </c>
      <c r="D16" s="49" t="s">
        <v>50</v>
      </c>
      <c r="E16" s="49" t="s">
        <v>51</v>
      </c>
      <c r="F16" s="8" t="s">
        <v>18</v>
      </c>
      <c r="G16" s="50">
        <v>60</v>
      </c>
      <c r="H16" s="51">
        <v>11520</v>
      </c>
      <c r="I16" s="8" t="s">
        <v>52</v>
      </c>
      <c r="J16" s="8" t="s">
        <v>18</v>
      </c>
      <c r="K16" s="51">
        <v>60</v>
      </c>
      <c r="L16" s="51"/>
      <c r="M16" s="51">
        <v>11520</v>
      </c>
      <c r="N16" s="51"/>
      <c r="O16" s="8"/>
      <c r="P16" s="8"/>
      <c r="Q16" s="50"/>
      <c r="R16" s="51"/>
      <c r="S16" s="8"/>
    </row>
    <row r="17" spans="1:19" ht="84" x14ac:dyDescent="0.45">
      <c r="A17" s="13"/>
      <c r="B17" s="49" t="s">
        <v>53</v>
      </c>
      <c r="C17" s="49" t="s">
        <v>53</v>
      </c>
      <c r="D17" s="49" t="s">
        <v>50</v>
      </c>
      <c r="E17" s="49" t="s">
        <v>51</v>
      </c>
      <c r="F17" s="8"/>
      <c r="G17" s="50"/>
      <c r="H17" s="51"/>
      <c r="I17" s="8"/>
      <c r="J17" s="8" t="s">
        <v>29</v>
      </c>
      <c r="K17" s="51"/>
      <c r="L17" s="51">
        <v>30</v>
      </c>
      <c r="M17" s="51"/>
      <c r="N17" s="51">
        <v>11550</v>
      </c>
      <c r="O17" s="8"/>
      <c r="P17" s="8" t="s">
        <v>29</v>
      </c>
      <c r="Q17" s="50">
        <f>G17-K17+L17</f>
        <v>30</v>
      </c>
      <c r="R17" s="51">
        <f>H17-M17+N17</f>
        <v>11550</v>
      </c>
      <c r="S17" s="8" t="s">
        <v>52</v>
      </c>
    </row>
    <row r="18" spans="1:19" ht="99" x14ac:dyDescent="0.45">
      <c r="A18" s="13"/>
      <c r="B18" s="49" t="s">
        <v>54</v>
      </c>
      <c r="C18" s="49" t="s">
        <v>54</v>
      </c>
      <c r="D18" s="49" t="s">
        <v>55</v>
      </c>
      <c r="E18" s="49" t="s">
        <v>56</v>
      </c>
      <c r="F18" s="8" t="s">
        <v>29</v>
      </c>
      <c r="G18" s="50">
        <v>4</v>
      </c>
      <c r="H18" s="51">
        <v>6248</v>
      </c>
      <c r="I18" s="8" t="s">
        <v>52</v>
      </c>
      <c r="J18" s="8" t="s">
        <v>29</v>
      </c>
      <c r="K18" s="51">
        <v>4</v>
      </c>
      <c r="L18" s="51"/>
      <c r="M18" s="51">
        <v>6248</v>
      </c>
      <c r="N18" s="51"/>
      <c r="O18" s="8"/>
      <c r="P18" s="8"/>
      <c r="Q18" s="50"/>
      <c r="R18" s="51"/>
      <c r="S18" s="8"/>
    </row>
    <row r="19" spans="1:19" ht="99" x14ac:dyDescent="0.45">
      <c r="A19" s="13"/>
      <c r="B19" s="49" t="s">
        <v>57</v>
      </c>
      <c r="C19" s="49" t="s">
        <v>58</v>
      </c>
      <c r="D19" s="49" t="s">
        <v>55</v>
      </c>
      <c r="E19" s="49" t="s">
        <v>56</v>
      </c>
      <c r="F19" s="8"/>
      <c r="G19" s="50"/>
      <c r="H19" s="51"/>
      <c r="I19" s="8"/>
      <c r="J19" s="8" t="s">
        <v>29</v>
      </c>
      <c r="K19" s="51"/>
      <c r="L19" s="51">
        <v>3</v>
      </c>
      <c r="M19" s="51"/>
      <c r="N19" s="51">
        <v>6150</v>
      </c>
      <c r="O19" s="8" t="s">
        <v>52</v>
      </c>
      <c r="P19" s="8" t="s">
        <v>29</v>
      </c>
      <c r="Q19" s="50">
        <f t="shared" ref="Q19:Q20" si="4">G19-K19+L19</f>
        <v>3</v>
      </c>
      <c r="R19" s="51">
        <f t="shared" ref="R19:R20" si="5">H19-M19+N19</f>
        <v>6150</v>
      </c>
      <c r="S19" s="8" t="s">
        <v>52</v>
      </c>
    </row>
    <row r="20" spans="1:19" ht="84" x14ac:dyDescent="0.45">
      <c r="A20" s="13"/>
      <c r="B20" s="49" t="s">
        <v>59</v>
      </c>
      <c r="C20" s="49" t="s">
        <v>60</v>
      </c>
      <c r="D20" s="49" t="s">
        <v>61</v>
      </c>
      <c r="E20" s="49" t="s">
        <v>62</v>
      </c>
      <c r="F20" s="8" t="s">
        <v>63</v>
      </c>
      <c r="G20" s="50">
        <v>18</v>
      </c>
      <c r="H20" s="51">
        <v>2304</v>
      </c>
      <c r="I20" s="8" t="s">
        <v>52</v>
      </c>
      <c r="J20" s="8"/>
      <c r="K20" s="51"/>
      <c r="L20" s="51"/>
      <c r="M20" s="51"/>
      <c r="N20" s="51">
        <v>846</v>
      </c>
      <c r="O20" s="8"/>
      <c r="P20" s="8" t="s">
        <v>63</v>
      </c>
      <c r="Q20" s="50">
        <f t="shared" si="4"/>
        <v>18</v>
      </c>
      <c r="R20" s="51">
        <f t="shared" si="5"/>
        <v>3150</v>
      </c>
      <c r="S20" s="8" t="s">
        <v>52</v>
      </c>
    </row>
    <row r="21" spans="1:19" ht="84" x14ac:dyDescent="0.45">
      <c r="A21" s="13"/>
      <c r="B21" s="49" t="s">
        <v>64</v>
      </c>
      <c r="C21" s="49" t="s">
        <v>65</v>
      </c>
      <c r="D21" s="49" t="s">
        <v>66</v>
      </c>
      <c r="E21" s="49" t="s">
        <v>67</v>
      </c>
      <c r="F21" s="8" t="s">
        <v>18</v>
      </c>
      <c r="G21" s="50">
        <v>50</v>
      </c>
      <c r="H21" s="51">
        <v>29450</v>
      </c>
      <c r="I21" s="8" t="s">
        <v>52</v>
      </c>
      <c r="J21" s="8" t="s">
        <v>18</v>
      </c>
      <c r="K21" s="51">
        <v>50</v>
      </c>
      <c r="L21" s="51"/>
      <c r="M21" s="51">
        <v>29450</v>
      </c>
      <c r="N21" s="51"/>
      <c r="O21" s="8"/>
      <c r="P21" s="8"/>
      <c r="Q21" s="50"/>
      <c r="R21" s="51"/>
      <c r="S21" s="8"/>
    </row>
    <row r="22" spans="1:19" ht="84" x14ac:dyDescent="0.45">
      <c r="A22" s="13"/>
      <c r="B22" s="49" t="s">
        <v>68</v>
      </c>
      <c r="C22" s="49" t="s">
        <v>69</v>
      </c>
      <c r="D22" s="49" t="s">
        <v>66</v>
      </c>
      <c r="E22" s="49" t="s">
        <v>67</v>
      </c>
      <c r="F22" s="8"/>
      <c r="G22" s="50"/>
      <c r="H22" s="51"/>
      <c r="I22" s="8"/>
      <c r="J22" s="8" t="s">
        <v>29</v>
      </c>
      <c r="K22" s="51"/>
      <c r="L22" s="51">
        <v>26</v>
      </c>
      <c r="M22" s="51"/>
      <c r="N22" s="51">
        <v>35100</v>
      </c>
      <c r="O22" s="8" t="s">
        <v>52</v>
      </c>
      <c r="P22" s="8" t="s">
        <v>29</v>
      </c>
      <c r="Q22" s="50">
        <f>G22-K22+L22</f>
        <v>26</v>
      </c>
      <c r="R22" s="51">
        <f>H22-M22+N22</f>
        <v>35100</v>
      </c>
      <c r="S22" s="8" t="s">
        <v>52</v>
      </c>
    </row>
    <row r="23" spans="1:19" ht="99" x14ac:dyDescent="0.45">
      <c r="A23" s="13"/>
      <c r="B23" s="49" t="s">
        <v>70</v>
      </c>
      <c r="C23" s="49" t="s">
        <v>71</v>
      </c>
      <c r="D23" s="49" t="s">
        <v>50</v>
      </c>
      <c r="E23" s="49" t="s">
        <v>72</v>
      </c>
      <c r="F23" s="8" t="s">
        <v>18</v>
      </c>
      <c r="G23" s="50">
        <v>60</v>
      </c>
      <c r="H23" s="51">
        <v>5880</v>
      </c>
      <c r="I23" s="8" t="s">
        <v>52</v>
      </c>
      <c r="J23" s="8" t="s">
        <v>18</v>
      </c>
      <c r="K23" s="51">
        <v>60</v>
      </c>
      <c r="L23" s="51"/>
      <c r="M23" s="51">
        <v>5880</v>
      </c>
      <c r="N23" s="51"/>
      <c r="O23" s="8"/>
      <c r="P23" s="8"/>
      <c r="Q23" s="50"/>
      <c r="R23" s="51"/>
      <c r="S23" s="8"/>
    </row>
    <row r="24" spans="1:19" ht="99" x14ac:dyDescent="0.45">
      <c r="A24" s="13"/>
      <c r="B24" s="49" t="s">
        <v>73</v>
      </c>
      <c r="C24" s="49" t="s">
        <v>74</v>
      </c>
      <c r="D24" s="49" t="s">
        <v>50</v>
      </c>
      <c r="E24" s="49" t="s">
        <v>72</v>
      </c>
      <c r="F24" s="8"/>
      <c r="G24" s="50"/>
      <c r="H24" s="51"/>
      <c r="I24" s="8"/>
      <c r="J24" s="8" t="s">
        <v>29</v>
      </c>
      <c r="K24" s="51"/>
      <c r="L24" s="51">
        <v>30</v>
      </c>
      <c r="M24" s="51"/>
      <c r="N24" s="51">
        <v>13500</v>
      </c>
      <c r="O24" s="8" t="s">
        <v>52</v>
      </c>
      <c r="P24" s="8" t="s">
        <v>29</v>
      </c>
      <c r="Q24" s="50">
        <f t="shared" ref="Q24:Q26" si="6">G24-K24+L24</f>
        <v>30</v>
      </c>
      <c r="R24" s="51">
        <f t="shared" ref="R24:R26" si="7">H24-M24+N24</f>
        <v>13500</v>
      </c>
      <c r="S24" s="8" t="s">
        <v>52</v>
      </c>
    </row>
    <row r="25" spans="1:19" ht="99" x14ac:dyDescent="0.45">
      <c r="A25" s="13"/>
      <c r="B25" s="49" t="s">
        <v>75</v>
      </c>
      <c r="C25" s="49" t="s">
        <v>76</v>
      </c>
      <c r="D25" s="49" t="s">
        <v>77</v>
      </c>
      <c r="E25" s="49" t="s">
        <v>78</v>
      </c>
      <c r="F25" s="8" t="s">
        <v>18</v>
      </c>
      <c r="G25" s="50">
        <v>60</v>
      </c>
      <c r="H25" s="51">
        <v>12360</v>
      </c>
      <c r="I25" s="8" t="s">
        <v>52</v>
      </c>
      <c r="J25" s="8"/>
      <c r="K25" s="51"/>
      <c r="L25" s="51"/>
      <c r="M25" s="51">
        <v>1260</v>
      </c>
      <c r="N25" s="51"/>
      <c r="O25" s="8"/>
      <c r="P25" s="8" t="s">
        <v>18</v>
      </c>
      <c r="Q25" s="50">
        <f t="shared" si="6"/>
        <v>60</v>
      </c>
      <c r="R25" s="51">
        <f t="shared" si="7"/>
        <v>11100</v>
      </c>
      <c r="S25" s="8" t="s">
        <v>52</v>
      </c>
    </row>
    <row r="26" spans="1:19" ht="84" x14ac:dyDescent="0.45">
      <c r="A26" s="13"/>
      <c r="B26" s="49" t="s">
        <v>79</v>
      </c>
      <c r="C26" s="49" t="s">
        <v>80</v>
      </c>
      <c r="D26" s="49" t="s">
        <v>81</v>
      </c>
      <c r="E26" s="49" t="s">
        <v>82</v>
      </c>
      <c r="F26" s="8" t="s">
        <v>63</v>
      </c>
      <c r="G26" s="50">
        <v>3</v>
      </c>
      <c r="H26" s="51">
        <v>2343</v>
      </c>
      <c r="I26" s="8" t="s">
        <v>52</v>
      </c>
      <c r="J26" s="8"/>
      <c r="K26" s="51"/>
      <c r="L26" s="51"/>
      <c r="M26" s="51"/>
      <c r="N26" s="51">
        <v>1707</v>
      </c>
      <c r="O26" s="8"/>
      <c r="P26" s="8" t="s">
        <v>63</v>
      </c>
      <c r="Q26" s="50">
        <f t="shared" si="6"/>
        <v>3</v>
      </c>
      <c r="R26" s="51">
        <f t="shared" si="7"/>
        <v>4050</v>
      </c>
      <c r="S26" s="8" t="s">
        <v>52</v>
      </c>
    </row>
    <row r="27" spans="1:19" ht="84" x14ac:dyDescent="0.45">
      <c r="A27" s="13"/>
      <c r="B27" s="49" t="s">
        <v>83</v>
      </c>
      <c r="C27" s="49" t="s">
        <v>84</v>
      </c>
      <c r="D27" s="49" t="s">
        <v>85</v>
      </c>
      <c r="E27" s="49" t="s">
        <v>86</v>
      </c>
      <c r="F27" s="8" t="s">
        <v>63</v>
      </c>
      <c r="G27" s="50">
        <v>1</v>
      </c>
      <c r="H27" s="51">
        <v>1473</v>
      </c>
      <c r="I27" s="8" t="s">
        <v>52</v>
      </c>
      <c r="J27" s="8" t="s">
        <v>63</v>
      </c>
      <c r="K27" s="51">
        <v>1</v>
      </c>
      <c r="L27" s="51"/>
      <c r="M27" s="51">
        <v>1473</v>
      </c>
      <c r="N27" s="51"/>
      <c r="O27" s="8"/>
      <c r="P27" s="8"/>
      <c r="Q27" s="50"/>
      <c r="R27" s="51"/>
      <c r="S27" s="8"/>
    </row>
    <row r="28" spans="1:19" ht="84" x14ac:dyDescent="0.45">
      <c r="A28" s="13"/>
      <c r="B28" s="49" t="s">
        <v>87</v>
      </c>
      <c r="C28" s="49" t="s">
        <v>88</v>
      </c>
      <c r="D28" s="49" t="s">
        <v>89</v>
      </c>
      <c r="E28" s="49" t="s">
        <v>90</v>
      </c>
      <c r="F28" s="8" t="s">
        <v>18</v>
      </c>
      <c r="G28" s="50">
        <v>10</v>
      </c>
      <c r="H28" s="51">
        <v>1620</v>
      </c>
      <c r="I28" s="8" t="s">
        <v>52</v>
      </c>
      <c r="J28" s="8" t="s">
        <v>18</v>
      </c>
      <c r="K28" s="51">
        <v>10</v>
      </c>
      <c r="L28" s="51"/>
      <c r="M28" s="51">
        <v>1620</v>
      </c>
      <c r="N28" s="51"/>
      <c r="O28" s="8"/>
      <c r="P28" s="8"/>
      <c r="Q28" s="50"/>
      <c r="R28" s="51"/>
      <c r="S28" s="8"/>
    </row>
    <row r="29" spans="1:19" ht="84" x14ac:dyDescent="0.45">
      <c r="A29" s="13"/>
      <c r="B29" s="49" t="s">
        <v>91</v>
      </c>
      <c r="C29" s="49" t="s">
        <v>92</v>
      </c>
      <c r="D29" s="49" t="s">
        <v>91</v>
      </c>
      <c r="E29" s="49" t="s">
        <v>93</v>
      </c>
      <c r="F29" s="8"/>
      <c r="G29" s="50"/>
      <c r="H29" s="51"/>
      <c r="I29" s="8"/>
      <c r="J29" s="8" t="s">
        <v>18</v>
      </c>
      <c r="K29" s="51"/>
      <c r="L29" s="51">
        <v>5</v>
      </c>
      <c r="M29" s="51"/>
      <c r="N29" s="51">
        <v>2450</v>
      </c>
      <c r="O29" s="8" t="s">
        <v>52</v>
      </c>
      <c r="P29" s="8" t="s">
        <v>18</v>
      </c>
      <c r="Q29" s="50">
        <f t="shared" ref="Q29:Q30" si="8">G29-K29+L29</f>
        <v>5</v>
      </c>
      <c r="R29" s="51">
        <f t="shared" ref="R29:R30" si="9">H29-M29+N29</f>
        <v>2450</v>
      </c>
      <c r="S29" s="8" t="s">
        <v>52</v>
      </c>
    </row>
    <row r="30" spans="1:19" ht="84" x14ac:dyDescent="0.45">
      <c r="A30" s="13"/>
      <c r="B30" s="49" t="s">
        <v>94</v>
      </c>
      <c r="C30" s="49" t="s">
        <v>94</v>
      </c>
      <c r="D30" s="49" t="s">
        <v>95</v>
      </c>
      <c r="E30" s="49" t="s">
        <v>96</v>
      </c>
      <c r="F30" s="8" t="s">
        <v>63</v>
      </c>
      <c r="G30" s="50">
        <v>20</v>
      </c>
      <c r="H30" s="51">
        <v>6180</v>
      </c>
      <c r="I30" s="8" t="s">
        <v>52</v>
      </c>
      <c r="J30" s="8"/>
      <c r="K30" s="51"/>
      <c r="L30" s="51"/>
      <c r="M30" s="51"/>
      <c r="N30" s="51">
        <v>2220</v>
      </c>
      <c r="O30" s="8"/>
      <c r="P30" s="8" t="s">
        <v>63</v>
      </c>
      <c r="Q30" s="50">
        <f t="shared" si="8"/>
        <v>20</v>
      </c>
      <c r="R30" s="51">
        <f t="shared" si="9"/>
        <v>8400</v>
      </c>
      <c r="S30" s="8" t="s">
        <v>52</v>
      </c>
    </row>
    <row r="31" spans="1:19" ht="84" x14ac:dyDescent="0.45">
      <c r="A31" s="13"/>
      <c r="B31" s="49" t="s">
        <v>97</v>
      </c>
      <c r="C31" s="49" t="s">
        <v>98</v>
      </c>
      <c r="D31" s="49" t="s">
        <v>99</v>
      </c>
      <c r="E31" s="49" t="s">
        <v>100</v>
      </c>
      <c r="F31" s="8" t="s">
        <v>29</v>
      </c>
      <c r="G31" s="50">
        <v>2</v>
      </c>
      <c r="H31" s="51">
        <v>8220</v>
      </c>
      <c r="I31" s="8" t="s">
        <v>52</v>
      </c>
      <c r="J31" s="8" t="s">
        <v>29</v>
      </c>
      <c r="K31" s="51">
        <v>2</v>
      </c>
      <c r="L31" s="51"/>
      <c r="M31" s="51">
        <v>8220</v>
      </c>
      <c r="N31" s="51"/>
      <c r="O31" s="8"/>
      <c r="P31" s="8"/>
      <c r="Q31" s="50"/>
      <c r="R31" s="51"/>
      <c r="S31" s="8"/>
    </row>
    <row r="32" spans="1:19" ht="84" x14ac:dyDescent="0.45">
      <c r="A32" s="13"/>
      <c r="B32" s="49" t="s">
        <v>101</v>
      </c>
      <c r="C32" s="49" t="s">
        <v>102</v>
      </c>
      <c r="D32" s="49" t="s">
        <v>103</v>
      </c>
      <c r="E32" s="49" t="s">
        <v>104</v>
      </c>
      <c r="F32" s="8"/>
      <c r="G32" s="50"/>
      <c r="H32" s="51"/>
      <c r="I32" s="8"/>
      <c r="J32" s="8" t="s">
        <v>29</v>
      </c>
      <c r="K32" s="51"/>
      <c r="L32" s="51">
        <v>1</v>
      </c>
      <c r="M32" s="51"/>
      <c r="N32" s="51">
        <v>1400</v>
      </c>
      <c r="O32" s="8" t="s">
        <v>52</v>
      </c>
      <c r="P32" s="8" t="s">
        <v>29</v>
      </c>
      <c r="Q32" s="50">
        <f t="shared" ref="Q32:Q36" si="10">G32-K32+L32</f>
        <v>1</v>
      </c>
      <c r="R32" s="51">
        <f t="shared" ref="R32:R36" si="11">H32-M32+N32</f>
        <v>1400</v>
      </c>
      <c r="S32" s="8" t="s">
        <v>52</v>
      </c>
    </row>
    <row r="33" spans="1:19" ht="132" x14ac:dyDescent="0.45">
      <c r="A33" s="13"/>
      <c r="B33" s="49" t="s">
        <v>105</v>
      </c>
      <c r="C33" s="49" t="s">
        <v>106</v>
      </c>
      <c r="D33" s="49" t="s">
        <v>107</v>
      </c>
      <c r="E33" s="49" t="s">
        <v>108</v>
      </c>
      <c r="F33" s="8" t="s">
        <v>29</v>
      </c>
      <c r="G33" s="50">
        <v>30</v>
      </c>
      <c r="H33" s="51">
        <v>32400</v>
      </c>
      <c r="I33" s="8" t="s">
        <v>52</v>
      </c>
      <c r="J33" s="8"/>
      <c r="K33" s="51"/>
      <c r="L33" s="51"/>
      <c r="M33" s="51"/>
      <c r="N33" s="51">
        <v>9600</v>
      </c>
      <c r="O33" s="8"/>
      <c r="P33" s="8" t="s">
        <v>29</v>
      </c>
      <c r="Q33" s="50">
        <f t="shared" si="10"/>
        <v>30</v>
      </c>
      <c r="R33" s="51">
        <f t="shared" si="11"/>
        <v>42000</v>
      </c>
      <c r="S33" s="8" t="s">
        <v>52</v>
      </c>
    </row>
    <row r="34" spans="1:19" ht="99" x14ac:dyDescent="0.45">
      <c r="A34" s="13"/>
      <c r="B34" s="49" t="s">
        <v>109</v>
      </c>
      <c r="C34" s="49" t="s">
        <v>110</v>
      </c>
      <c r="D34" s="49" t="s">
        <v>107</v>
      </c>
      <c r="E34" s="49" t="s">
        <v>108</v>
      </c>
      <c r="F34" s="8" t="s">
        <v>29</v>
      </c>
      <c r="G34" s="50">
        <v>10</v>
      </c>
      <c r="H34" s="51">
        <v>2750</v>
      </c>
      <c r="I34" s="8" t="s">
        <v>52</v>
      </c>
      <c r="J34" s="8"/>
      <c r="K34" s="51"/>
      <c r="L34" s="51"/>
      <c r="M34" s="51"/>
      <c r="N34" s="51">
        <v>1450</v>
      </c>
      <c r="O34" s="8"/>
      <c r="P34" s="8" t="s">
        <v>29</v>
      </c>
      <c r="Q34" s="50">
        <f t="shared" si="10"/>
        <v>10</v>
      </c>
      <c r="R34" s="51">
        <f t="shared" si="11"/>
        <v>4200</v>
      </c>
      <c r="S34" s="8" t="s">
        <v>52</v>
      </c>
    </row>
    <row r="35" spans="1:19" ht="132" x14ac:dyDescent="0.45">
      <c r="A35" s="13"/>
      <c r="B35" s="49" t="s">
        <v>111</v>
      </c>
      <c r="C35" s="49" t="s">
        <v>112</v>
      </c>
      <c r="D35" s="49" t="s">
        <v>113</v>
      </c>
      <c r="E35" s="49" t="s">
        <v>114</v>
      </c>
      <c r="F35" s="8" t="s">
        <v>29</v>
      </c>
      <c r="G35" s="50">
        <v>6</v>
      </c>
      <c r="H35" s="51">
        <v>7368</v>
      </c>
      <c r="I35" s="8" t="s">
        <v>52</v>
      </c>
      <c r="J35" s="8"/>
      <c r="K35" s="51">
        <v>1</v>
      </c>
      <c r="L35" s="51"/>
      <c r="M35" s="51"/>
      <c r="N35" s="51">
        <v>132</v>
      </c>
      <c r="O35" s="8"/>
      <c r="P35" s="8" t="s">
        <v>29</v>
      </c>
      <c r="Q35" s="50">
        <f t="shared" si="10"/>
        <v>5</v>
      </c>
      <c r="R35" s="51">
        <f t="shared" si="11"/>
        <v>7500</v>
      </c>
      <c r="S35" s="8" t="s">
        <v>52</v>
      </c>
    </row>
    <row r="36" spans="1:19" ht="99" x14ac:dyDescent="0.45">
      <c r="A36" s="13"/>
      <c r="B36" s="49" t="s">
        <v>115</v>
      </c>
      <c r="C36" s="49" t="s">
        <v>116</v>
      </c>
      <c r="D36" s="49" t="s">
        <v>117</v>
      </c>
      <c r="E36" s="49" t="s">
        <v>118</v>
      </c>
      <c r="F36" s="8" t="s">
        <v>63</v>
      </c>
      <c r="G36" s="50">
        <v>6</v>
      </c>
      <c r="H36" s="51">
        <v>1974</v>
      </c>
      <c r="I36" s="8" t="s">
        <v>52</v>
      </c>
      <c r="J36" s="8"/>
      <c r="K36" s="51"/>
      <c r="L36" s="51"/>
      <c r="M36" s="51"/>
      <c r="N36" s="51">
        <v>1146</v>
      </c>
      <c r="O36" s="8"/>
      <c r="P36" s="8" t="s">
        <v>63</v>
      </c>
      <c r="Q36" s="50">
        <f t="shared" si="10"/>
        <v>6</v>
      </c>
      <c r="R36" s="51">
        <f t="shared" si="11"/>
        <v>3120</v>
      </c>
      <c r="S36" s="8" t="s">
        <v>52</v>
      </c>
    </row>
    <row r="37" spans="1:19" ht="84" x14ac:dyDescent="0.45">
      <c r="A37" s="13"/>
      <c r="B37" s="49" t="s">
        <v>119</v>
      </c>
      <c r="C37" s="49" t="s">
        <v>120</v>
      </c>
      <c r="D37" s="49" t="s">
        <v>50</v>
      </c>
      <c r="E37" s="49" t="s">
        <v>72</v>
      </c>
      <c r="F37" s="8" t="s">
        <v>29</v>
      </c>
      <c r="G37" s="50">
        <v>2</v>
      </c>
      <c r="H37" s="51">
        <v>2436</v>
      </c>
      <c r="I37" s="8" t="s">
        <v>52</v>
      </c>
      <c r="J37" s="8"/>
      <c r="K37" s="51">
        <v>2</v>
      </c>
      <c r="L37" s="51"/>
      <c r="M37" s="51">
        <v>2436</v>
      </c>
      <c r="N37" s="51"/>
      <c r="O37" s="8"/>
      <c r="P37" s="8"/>
      <c r="Q37" s="50"/>
      <c r="R37" s="51"/>
      <c r="S37" s="8"/>
    </row>
    <row r="38" spans="1:19" ht="84" x14ac:dyDescent="0.45">
      <c r="A38" s="13"/>
      <c r="B38" s="49" t="s">
        <v>121</v>
      </c>
      <c r="C38" s="49" t="s">
        <v>122</v>
      </c>
      <c r="D38" s="49" t="s">
        <v>55</v>
      </c>
      <c r="E38" s="49" t="s">
        <v>56</v>
      </c>
      <c r="F38" s="8" t="s">
        <v>18</v>
      </c>
      <c r="G38" s="50">
        <v>7</v>
      </c>
      <c r="H38" s="51">
        <v>2646</v>
      </c>
      <c r="I38" s="8" t="s">
        <v>52</v>
      </c>
      <c r="J38" s="8"/>
      <c r="K38" s="51">
        <v>7</v>
      </c>
      <c r="L38" s="51"/>
      <c r="M38" s="51">
        <v>2646</v>
      </c>
      <c r="N38" s="51"/>
      <c r="O38" s="8"/>
      <c r="P38" s="8"/>
      <c r="Q38" s="50"/>
      <c r="R38" s="51"/>
      <c r="S38" s="8"/>
    </row>
    <row r="39" spans="1:19" ht="132" x14ac:dyDescent="0.45">
      <c r="A39" s="13"/>
      <c r="B39" s="49" t="s">
        <v>123</v>
      </c>
      <c r="C39" s="49" t="s">
        <v>124</v>
      </c>
      <c r="D39" s="49" t="s">
        <v>50</v>
      </c>
      <c r="E39" s="49" t="s">
        <v>72</v>
      </c>
      <c r="F39" s="8" t="s">
        <v>29</v>
      </c>
      <c r="G39" s="50">
        <v>1</v>
      </c>
      <c r="H39" s="51">
        <v>5893</v>
      </c>
      <c r="I39" s="8" t="s">
        <v>52</v>
      </c>
      <c r="J39" s="8"/>
      <c r="K39" s="51">
        <v>1</v>
      </c>
      <c r="L39" s="51"/>
      <c r="M39" s="51">
        <v>5893</v>
      </c>
      <c r="N39" s="51"/>
      <c r="O39" s="8"/>
      <c r="P39" s="8"/>
      <c r="Q39" s="50"/>
      <c r="R39" s="51"/>
      <c r="S39" s="8"/>
    </row>
    <row r="40" spans="1:19" ht="99" x14ac:dyDescent="0.45">
      <c r="A40" s="13"/>
      <c r="B40" s="49" t="s">
        <v>125</v>
      </c>
      <c r="C40" s="49" t="s">
        <v>126</v>
      </c>
      <c r="D40" s="49" t="s">
        <v>127</v>
      </c>
      <c r="E40" s="49" t="s">
        <v>128</v>
      </c>
      <c r="F40" s="8" t="s">
        <v>29</v>
      </c>
      <c r="G40" s="50">
        <v>6</v>
      </c>
      <c r="H40" s="51">
        <v>21924</v>
      </c>
      <c r="I40" s="8" t="s">
        <v>52</v>
      </c>
      <c r="J40" s="8"/>
      <c r="K40" s="51"/>
      <c r="L40" s="51"/>
      <c r="M40" s="51">
        <v>3924</v>
      </c>
      <c r="N40" s="51"/>
      <c r="O40" s="8"/>
      <c r="P40" s="8" t="s">
        <v>29</v>
      </c>
      <c r="Q40" s="50">
        <f t="shared" ref="Q40:Q44" si="12">G40-K40+L40</f>
        <v>6</v>
      </c>
      <c r="R40" s="51">
        <f t="shared" ref="R40:R44" si="13">H40-M40+N40</f>
        <v>18000</v>
      </c>
      <c r="S40" s="8" t="s">
        <v>52</v>
      </c>
    </row>
    <row r="41" spans="1:19" ht="99" x14ac:dyDescent="0.45">
      <c r="A41" s="13"/>
      <c r="B41" s="49" t="s">
        <v>129</v>
      </c>
      <c r="C41" s="49" t="s">
        <v>130</v>
      </c>
      <c r="D41" s="49" t="s">
        <v>131</v>
      </c>
      <c r="E41" s="49" t="s">
        <v>132</v>
      </c>
      <c r="F41" s="8" t="s">
        <v>63</v>
      </c>
      <c r="G41" s="50">
        <v>20</v>
      </c>
      <c r="H41" s="51">
        <v>3640</v>
      </c>
      <c r="I41" s="8" t="s">
        <v>52</v>
      </c>
      <c r="J41" s="8"/>
      <c r="K41" s="51"/>
      <c r="L41" s="51">
        <v>5</v>
      </c>
      <c r="M41" s="51"/>
      <c r="N41" s="51">
        <v>2860</v>
      </c>
      <c r="O41" s="8"/>
      <c r="P41" s="8" t="s">
        <v>63</v>
      </c>
      <c r="Q41" s="50">
        <f t="shared" si="12"/>
        <v>25</v>
      </c>
      <c r="R41" s="51">
        <f t="shared" si="13"/>
        <v>6500</v>
      </c>
      <c r="S41" s="8" t="s">
        <v>52</v>
      </c>
    </row>
    <row r="42" spans="1:19" ht="99" x14ac:dyDescent="0.45">
      <c r="A42" s="13"/>
      <c r="B42" s="49" t="s">
        <v>133</v>
      </c>
      <c r="C42" s="49" t="s">
        <v>134</v>
      </c>
      <c r="D42" s="49" t="s">
        <v>135</v>
      </c>
      <c r="E42" s="49" t="s">
        <v>136</v>
      </c>
      <c r="F42" s="8" t="s">
        <v>29</v>
      </c>
      <c r="G42" s="50">
        <v>6</v>
      </c>
      <c r="H42" s="51">
        <v>16206</v>
      </c>
      <c r="I42" s="8" t="s">
        <v>52</v>
      </c>
      <c r="J42" s="8"/>
      <c r="K42" s="51">
        <v>1</v>
      </c>
      <c r="L42" s="51"/>
      <c r="M42" s="51"/>
      <c r="N42" s="51">
        <v>5694</v>
      </c>
      <c r="O42" s="8"/>
      <c r="P42" s="8" t="s">
        <v>29</v>
      </c>
      <c r="Q42" s="50">
        <f t="shared" si="12"/>
        <v>5</v>
      </c>
      <c r="R42" s="51">
        <f t="shared" si="13"/>
        <v>21900</v>
      </c>
      <c r="S42" s="8" t="s">
        <v>52</v>
      </c>
    </row>
    <row r="43" spans="1:19" ht="111.75" x14ac:dyDescent="0.45">
      <c r="A43" s="13"/>
      <c r="B43" s="49" t="s">
        <v>137</v>
      </c>
      <c r="C43" s="49" t="s">
        <v>138</v>
      </c>
      <c r="D43" s="49" t="s">
        <v>139</v>
      </c>
      <c r="E43" s="49" t="s">
        <v>140</v>
      </c>
      <c r="F43" s="8" t="s">
        <v>29</v>
      </c>
      <c r="G43" s="50">
        <v>2</v>
      </c>
      <c r="H43" s="51">
        <v>6622</v>
      </c>
      <c r="I43" s="8" t="s">
        <v>19</v>
      </c>
      <c r="J43" s="8"/>
      <c r="K43" s="51"/>
      <c r="L43" s="51"/>
      <c r="M43" s="51"/>
      <c r="N43" s="51">
        <v>2138</v>
      </c>
      <c r="O43" s="8" t="s">
        <v>52</v>
      </c>
      <c r="P43" s="8" t="s">
        <v>29</v>
      </c>
      <c r="Q43" s="50">
        <f t="shared" si="12"/>
        <v>2</v>
      </c>
      <c r="R43" s="51">
        <f t="shared" si="13"/>
        <v>8760</v>
      </c>
      <c r="S43" s="8" t="s">
        <v>52</v>
      </c>
    </row>
    <row r="44" spans="1:19" ht="99" x14ac:dyDescent="0.45">
      <c r="A44" s="13"/>
      <c r="B44" s="49" t="s">
        <v>141</v>
      </c>
      <c r="C44" s="49" t="s">
        <v>142</v>
      </c>
      <c r="D44" s="49" t="s">
        <v>143</v>
      </c>
      <c r="E44" s="49" t="s">
        <v>144</v>
      </c>
      <c r="F44" s="8" t="s">
        <v>29</v>
      </c>
      <c r="G44" s="50">
        <v>1</v>
      </c>
      <c r="H44" s="51">
        <v>427</v>
      </c>
      <c r="I44" s="8" t="s">
        <v>52</v>
      </c>
      <c r="J44" s="8"/>
      <c r="K44" s="51"/>
      <c r="L44" s="51"/>
      <c r="M44" s="51"/>
      <c r="N44" s="51">
        <v>823</v>
      </c>
      <c r="O44" s="8"/>
      <c r="P44" s="8" t="s">
        <v>29</v>
      </c>
      <c r="Q44" s="50">
        <f t="shared" si="12"/>
        <v>1</v>
      </c>
      <c r="R44" s="51">
        <f t="shared" si="13"/>
        <v>1250</v>
      </c>
      <c r="S44" s="8" t="s">
        <v>52</v>
      </c>
    </row>
    <row r="45" spans="1:19" ht="99" x14ac:dyDescent="0.45">
      <c r="A45" s="13"/>
      <c r="B45" s="49" t="s">
        <v>145</v>
      </c>
      <c r="C45" s="49" t="s">
        <v>146</v>
      </c>
      <c r="D45" s="49" t="s">
        <v>147</v>
      </c>
      <c r="E45" s="49" t="s">
        <v>148</v>
      </c>
      <c r="F45" s="8" t="s">
        <v>29</v>
      </c>
      <c r="G45" s="50">
        <v>1</v>
      </c>
      <c r="H45" s="51">
        <v>3143</v>
      </c>
      <c r="I45" s="8" t="s">
        <v>52</v>
      </c>
      <c r="J45" s="8"/>
      <c r="K45" s="51">
        <v>1</v>
      </c>
      <c r="L45" s="51"/>
      <c r="M45" s="51">
        <v>3143</v>
      </c>
      <c r="N45" s="51"/>
      <c r="O45" s="8"/>
      <c r="P45" s="8"/>
      <c r="Q45" s="50"/>
      <c r="R45" s="51"/>
      <c r="S45" s="8"/>
    </row>
    <row r="46" spans="1:19" ht="84" x14ac:dyDescent="0.45">
      <c r="A46" s="13"/>
      <c r="B46" s="49" t="s">
        <v>149</v>
      </c>
      <c r="C46" s="49" t="s">
        <v>150</v>
      </c>
      <c r="D46" s="49" t="s">
        <v>50</v>
      </c>
      <c r="E46" s="49" t="s">
        <v>72</v>
      </c>
      <c r="F46" s="8" t="s">
        <v>63</v>
      </c>
      <c r="G46" s="50">
        <v>1</v>
      </c>
      <c r="H46" s="51">
        <v>491</v>
      </c>
      <c r="I46" s="8" t="s">
        <v>52</v>
      </c>
      <c r="J46" s="8" t="s">
        <v>29</v>
      </c>
      <c r="K46" s="51"/>
      <c r="L46" s="51"/>
      <c r="M46" s="51"/>
      <c r="N46" s="51">
        <v>59</v>
      </c>
      <c r="O46" s="8"/>
      <c r="P46" s="8" t="s">
        <v>29</v>
      </c>
      <c r="Q46" s="50">
        <f t="shared" ref="Q46:Q48" si="14">G46-K46+L46</f>
        <v>1</v>
      </c>
      <c r="R46" s="51">
        <f t="shared" ref="R46:R48" si="15">H46-M46+N46</f>
        <v>550</v>
      </c>
      <c r="S46" s="8" t="s">
        <v>52</v>
      </c>
    </row>
    <row r="47" spans="1:19" ht="84" x14ac:dyDescent="0.45">
      <c r="A47" s="13"/>
      <c r="B47" s="49" t="s">
        <v>151</v>
      </c>
      <c r="C47" s="49" t="s">
        <v>152</v>
      </c>
      <c r="D47" s="49" t="s">
        <v>153</v>
      </c>
      <c r="E47" s="49" t="s">
        <v>154</v>
      </c>
      <c r="F47" s="8" t="s">
        <v>29</v>
      </c>
      <c r="G47" s="50">
        <v>14</v>
      </c>
      <c r="H47" s="51">
        <v>10178</v>
      </c>
      <c r="I47" s="8" t="s">
        <v>52</v>
      </c>
      <c r="J47" s="8"/>
      <c r="K47" s="51"/>
      <c r="L47" s="51"/>
      <c r="M47" s="51"/>
      <c r="N47" s="51">
        <v>6622</v>
      </c>
      <c r="O47" s="8"/>
      <c r="P47" s="8" t="s">
        <v>29</v>
      </c>
      <c r="Q47" s="50">
        <f t="shared" si="14"/>
        <v>14</v>
      </c>
      <c r="R47" s="51">
        <f t="shared" si="15"/>
        <v>16800</v>
      </c>
      <c r="S47" s="8" t="s">
        <v>52</v>
      </c>
    </row>
    <row r="48" spans="1:19" ht="84" x14ac:dyDescent="0.45">
      <c r="A48" s="13"/>
      <c r="B48" s="49" t="s">
        <v>155</v>
      </c>
      <c r="C48" s="49" t="s">
        <v>156</v>
      </c>
      <c r="D48" s="49" t="s">
        <v>50</v>
      </c>
      <c r="E48" s="49" t="s">
        <v>72</v>
      </c>
      <c r="F48" s="8"/>
      <c r="G48" s="50"/>
      <c r="H48" s="51"/>
      <c r="I48" s="8"/>
      <c r="J48" s="8" t="s">
        <v>29</v>
      </c>
      <c r="K48" s="51"/>
      <c r="L48" s="51">
        <v>2</v>
      </c>
      <c r="M48" s="51"/>
      <c r="N48" s="51">
        <v>7600</v>
      </c>
      <c r="O48" s="8" t="s">
        <v>52</v>
      </c>
      <c r="P48" s="8" t="s">
        <v>29</v>
      </c>
      <c r="Q48" s="50">
        <f t="shared" si="14"/>
        <v>2</v>
      </c>
      <c r="R48" s="51">
        <f t="shared" si="15"/>
        <v>7600</v>
      </c>
      <c r="S48" s="8" t="s">
        <v>52</v>
      </c>
    </row>
    <row r="49" spans="1:19" ht="84" x14ac:dyDescent="0.45">
      <c r="A49" s="13"/>
      <c r="B49" s="49" t="s">
        <v>157</v>
      </c>
      <c r="C49" s="49" t="s">
        <v>158</v>
      </c>
      <c r="D49" s="49" t="s">
        <v>159</v>
      </c>
      <c r="E49" s="49" t="s">
        <v>160</v>
      </c>
      <c r="F49" s="8" t="s">
        <v>29</v>
      </c>
      <c r="G49" s="50">
        <v>4</v>
      </c>
      <c r="H49" s="51">
        <v>5028</v>
      </c>
      <c r="I49" s="8" t="s">
        <v>52</v>
      </c>
      <c r="J49" s="8"/>
      <c r="K49" s="51">
        <v>4</v>
      </c>
      <c r="L49" s="51"/>
      <c r="M49" s="51">
        <v>5028</v>
      </c>
      <c r="N49" s="51"/>
      <c r="O49" s="8"/>
      <c r="P49" s="8"/>
      <c r="Q49" s="50"/>
      <c r="R49" s="51"/>
      <c r="S49" s="8"/>
    </row>
    <row r="50" spans="1:19" ht="84" x14ac:dyDescent="0.45">
      <c r="A50" s="13"/>
      <c r="B50" s="49" t="s">
        <v>161</v>
      </c>
      <c r="C50" s="49" t="s">
        <v>162</v>
      </c>
      <c r="D50" s="49" t="s">
        <v>50</v>
      </c>
      <c r="E50" s="49" t="s">
        <v>72</v>
      </c>
      <c r="F50" s="8"/>
      <c r="G50" s="50"/>
      <c r="H50" s="51"/>
      <c r="I50" s="8"/>
      <c r="J50" s="8" t="s">
        <v>29</v>
      </c>
      <c r="K50" s="51"/>
      <c r="L50" s="51">
        <v>4</v>
      </c>
      <c r="M50" s="51"/>
      <c r="N50" s="51">
        <v>6080</v>
      </c>
      <c r="O50" s="8" t="s">
        <v>52</v>
      </c>
      <c r="P50" s="8" t="s">
        <v>29</v>
      </c>
      <c r="Q50" s="50">
        <f t="shared" ref="Q50:Q51" si="16">G50-K50+L50</f>
        <v>4</v>
      </c>
      <c r="R50" s="51">
        <f t="shared" ref="R50:R51" si="17">H50-M50+N50</f>
        <v>6080</v>
      </c>
      <c r="S50" s="8" t="s">
        <v>52</v>
      </c>
    </row>
    <row r="51" spans="1:19" ht="99" x14ac:dyDescent="0.45">
      <c r="A51" s="13"/>
      <c r="B51" s="49" t="s">
        <v>163</v>
      </c>
      <c r="C51" s="49" t="s">
        <v>164</v>
      </c>
      <c r="D51" s="49" t="s">
        <v>50</v>
      </c>
      <c r="E51" s="49" t="s">
        <v>72</v>
      </c>
      <c r="F51" s="8" t="s">
        <v>18</v>
      </c>
      <c r="G51" s="50">
        <v>80</v>
      </c>
      <c r="H51" s="51">
        <v>9440</v>
      </c>
      <c r="I51" s="8" t="s">
        <v>52</v>
      </c>
      <c r="J51" s="8" t="s">
        <v>29</v>
      </c>
      <c r="K51" s="51">
        <v>10</v>
      </c>
      <c r="L51" s="51"/>
      <c r="M51" s="51"/>
      <c r="N51" s="51">
        <v>8760</v>
      </c>
      <c r="O51" s="8"/>
      <c r="P51" s="8" t="s">
        <v>29</v>
      </c>
      <c r="Q51" s="50">
        <f t="shared" si="16"/>
        <v>70</v>
      </c>
      <c r="R51" s="51">
        <f t="shared" si="17"/>
        <v>18200</v>
      </c>
      <c r="S51" s="8" t="s">
        <v>52</v>
      </c>
    </row>
    <row r="52" spans="1:19" ht="99" x14ac:dyDescent="0.45">
      <c r="A52" s="13"/>
      <c r="B52" s="49" t="s">
        <v>165</v>
      </c>
      <c r="C52" s="49" t="s">
        <v>166</v>
      </c>
      <c r="D52" s="49" t="s">
        <v>167</v>
      </c>
      <c r="E52" s="49" t="s">
        <v>168</v>
      </c>
      <c r="F52" s="8" t="s">
        <v>63</v>
      </c>
      <c r="G52" s="50">
        <v>20</v>
      </c>
      <c r="H52" s="51">
        <v>3340</v>
      </c>
      <c r="I52" s="8" t="s">
        <v>52</v>
      </c>
      <c r="J52" s="8"/>
      <c r="K52" s="51">
        <v>20</v>
      </c>
      <c r="L52" s="51"/>
      <c r="M52" s="51">
        <v>3340</v>
      </c>
      <c r="N52" s="51"/>
      <c r="O52" s="8"/>
      <c r="P52" s="8"/>
      <c r="Q52" s="50"/>
      <c r="R52" s="51"/>
      <c r="S52" s="8"/>
    </row>
    <row r="53" spans="1:19" ht="99" x14ac:dyDescent="0.45">
      <c r="A53" s="13"/>
      <c r="B53" s="49" t="s">
        <v>169</v>
      </c>
      <c r="C53" s="49" t="s">
        <v>170</v>
      </c>
      <c r="D53" s="49" t="s">
        <v>171</v>
      </c>
      <c r="E53" s="49" t="s">
        <v>172</v>
      </c>
      <c r="F53" s="8"/>
      <c r="G53" s="50"/>
      <c r="H53" s="51"/>
      <c r="I53" s="8"/>
      <c r="J53" s="8" t="s">
        <v>63</v>
      </c>
      <c r="K53" s="51"/>
      <c r="L53" s="51">
        <v>20</v>
      </c>
      <c r="M53" s="51"/>
      <c r="N53" s="51">
        <v>5600</v>
      </c>
      <c r="O53" s="8" t="s">
        <v>52</v>
      </c>
      <c r="P53" s="8" t="s">
        <v>63</v>
      </c>
      <c r="Q53" s="50">
        <f t="shared" ref="Q53:Q57" si="18">G53-K53+L53</f>
        <v>20</v>
      </c>
      <c r="R53" s="51">
        <f t="shared" ref="R53:R57" si="19">H53-M53+N53</f>
        <v>5600</v>
      </c>
      <c r="S53" s="8" t="s">
        <v>52</v>
      </c>
    </row>
    <row r="54" spans="1:19" ht="84" x14ac:dyDescent="0.45">
      <c r="A54" s="13"/>
      <c r="B54" s="49" t="s">
        <v>173</v>
      </c>
      <c r="C54" s="49" t="s">
        <v>174</v>
      </c>
      <c r="D54" s="49" t="s">
        <v>175</v>
      </c>
      <c r="E54" s="49" t="s">
        <v>176</v>
      </c>
      <c r="F54" s="8" t="s">
        <v>29</v>
      </c>
      <c r="G54" s="50">
        <v>6</v>
      </c>
      <c r="H54" s="51">
        <v>9726</v>
      </c>
      <c r="I54" s="8" t="s">
        <v>52</v>
      </c>
      <c r="J54" s="8"/>
      <c r="K54" s="51"/>
      <c r="L54" s="51"/>
      <c r="M54" s="51"/>
      <c r="N54" s="51">
        <v>3714</v>
      </c>
      <c r="O54" s="8"/>
      <c r="P54" s="8" t="s">
        <v>29</v>
      </c>
      <c r="Q54" s="50">
        <f t="shared" si="18"/>
        <v>6</v>
      </c>
      <c r="R54" s="51">
        <f t="shared" si="19"/>
        <v>13440</v>
      </c>
      <c r="S54" s="8" t="s">
        <v>52</v>
      </c>
    </row>
    <row r="55" spans="1:19" ht="84" x14ac:dyDescent="0.45">
      <c r="A55" s="13"/>
      <c r="B55" s="49" t="s">
        <v>177</v>
      </c>
      <c r="C55" s="49" t="s">
        <v>178</v>
      </c>
      <c r="D55" s="49" t="s">
        <v>50</v>
      </c>
      <c r="E55" s="49" t="s">
        <v>72</v>
      </c>
      <c r="F55" s="8" t="s">
        <v>29</v>
      </c>
      <c r="G55" s="50">
        <v>17</v>
      </c>
      <c r="H55" s="51">
        <v>23800</v>
      </c>
      <c r="I55" s="8" t="s">
        <v>52</v>
      </c>
      <c r="J55" s="8"/>
      <c r="K55" s="51"/>
      <c r="L55" s="51"/>
      <c r="M55" s="51"/>
      <c r="N55" s="51">
        <v>5100</v>
      </c>
      <c r="O55" s="8"/>
      <c r="P55" s="8" t="s">
        <v>29</v>
      </c>
      <c r="Q55" s="50">
        <f t="shared" si="18"/>
        <v>17</v>
      </c>
      <c r="R55" s="51">
        <f t="shared" si="19"/>
        <v>28900</v>
      </c>
      <c r="S55" s="8" t="s">
        <v>52</v>
      </c>
    </row>
    <row r="56" spans="1:19" ht="132" x14ac:dyDescent="0.45">
      <c r="A56" s="13"/>
      <c r="B56" s="49" t="s">
        <v>179</v>
      </c>
      <c r="C56" s="49" t="s">
        <v>180</v>
      </c>
      <c r="D56" s="49" t="s">
        <v>181</v>
      </c>
      <c r="E56" s="49" t="s">
        <v>182</v>
      </c>
      <c r="F56" s="8" t="s">
        <v>29</v>
      </c>
      <c r="G56" s="50">
        <v>4</v>
      </c>
      <c r="H56" s="51">
        <v>34180</v>
      </c>
      <c r="I56" s="8" t="s">
        <v>52</v>
      </c>
      <c r="J56" s="8"/>
      <c r="K56" s="51"/>
      <c r="L56" s="51"/>
      <c r="M56" s="51"/>
      <c r="N56" s="51">
        <v>5820</v>
      </c>
      <c r="O56" s="8"/>
      <c r="P56" s="8" t="s">
        <v>29</v>
      </c>
      <c r="Q56" s="50">
        <f t="shared" si="18"/>
        <v>4</v>
      </c>
      <c r="R56" s="51">
        <f t="shared" si="19"/>
        <v>40000</v>
      </c>
      <c r="S56" s="8" t="s">
        <v>52</v>
      </c>
    </row>
    <row r="57" spans="1:19" ht="84" x14ac:dyDescent="0.45">
      <c r="A57" s="13"/>
      <c r="B57" s="49" t="s">
        <v>183</v>
      </c>
      <c r="C57" s="49" t="s">
        <v>183</v>
      </c>
      <c r="D57" s="49" t="s">
        <v>184</v>
      </c>
      <c r="E57" s="49" t="s">
        <v>185</v>
      </c>
      <c r="F57" s="8" t="s">
        <v>63</v>
      </c>
      <c r="G57" s="50">
        <v>15</v>
      </c>
      <c r="H57" s="51">
        <v>1770</v>
      </c>
      <c r="I57" s="8" t="s">
        <v>52</v>
      </c>
      <c r="J57" s="8"/>
      <c r="K57" s="51"/>
      <c r="L57" s="51"/>
      <c r="M57" s="51"/>
      <c r="N57" s="51">
        <v>255</v>
      </c>
      <c r="O57" s="8"/>
      <c r="P57" s="8" t="s">
        <v>63</v>
      </c>
      <c r="Q57" s="50">
        <f t="shared" si="18"/>
        <v>15</v>
      </c>
      <c r="R57" s="51">
        <f t="shared" si="19"/>
        <v>2025</v>
      </c>
      <c r="S57" s="8" t="s">
        <v>52</v>
      </c>
    </row>
    <row r="58" spans="1:19" ht="99" x14ac:dyDescent="0.45">
      <c r="A58" s="13"/>
      <c r="B58" s="49" t="s">
        <v>186</v>
      </c>
      <c r="C58" s="49" t="s">
        <v>187</v>
      </c>
      <c r="D58" s="49" t="s">
        <v>188</v>
      </c>
      <c r="E58" s="49" t="s">
        <v>189</v>
      </c>
      <c r="F58" s="8" t="s">
        <v>18</v>
      </c>
      <c r="G58" s="50">
        <v>8</v>
      </c>
      <c r="H58" s="51">
        <v>2200</v>
      </c>
      <c r="I58" s="8" t="s">
        <v>52</v>
      </c>
      <c r="J58" s="8"/>
      <c r="K58" s="51">
        <v>8</v>
      </c>
      <c r="L58" s="51"/>
      <c r="M58" s="51">
        <v>2200</v>
      </c>
      <c r="N58" s="51"/>
      <c r="O58" s="8"/>
      <c r="P58" s="8"/>
      <c r="Q58" s="50"/>
      <c r="R58" s="51"/>
      <c r="S58" s="8"/>
    </row>
    <row r="59" spans="1:19" ht="84" x14ac:dyDescent="0.45">
      <c r="A59" s="13"/>
      <c r="B59" s="49" t="s">
        <v>190</v>
      </c>
      <c r="C59" s="49" t="s">
        <v>191</v>
      </c>
      <c r="D59" s="49" t="s">
        <v>192</v>
      </c>
      <c r="E59" s="49" t="s">
        <v>193</v>
      </c>
      <c r="F59" s="8"/>
      <c r="G59" s="50"/>
      <c r="H59" s="51"/>
      <c r="I59" s="8"/>
      <c r="J59" s="8" t="s">
        <v>18</v>
      </c>
      <c r="K59" s="51"/>
      <c r="L59" s="51">
        <v>6</v>
      </c>
      <c r="M59" s="51"/>
      <c r="N59" s="51">
        <v>2700</v>
      </c>
      <c r="O59" s="8" t="s">
        <v>52</v>
      </c>
      <c r="P59" s="8" t="s">
        <v>18</v>
      </c>
      <c r="Q59" s="50">
        <f t="shared" ref="Q59:Q60" si="20">G59-K59+L59</f>
        <v>6</v>
      </c>
      <c r="R59" s="51">
        <f t="shared" ref="R59:R60" si="21">H59-M59+N59</f>
        <v>2700</v>
      </c>
      <c r="S59" s="8" t="s">
        <v>52</v>
      </c>
    </row>
    <row r="60" spans="1:19" ht="84" x14ac:dyDescent="0.45">
      <c r="A60" s="13"/>
      <c r="B60" s="49" t="s">
        <v>194</v>
      </c>
      <c r="C60" s="49" t="s">
        <v>195</v>
      </c>
      <c r="D60" s="49" t="s">
        <v>50</v>
      </c>
      <c r="E60" s="49" t="s">
        <v>72</v>
      </c>
      <c r="F60" s="8" t="s">
        <v>29</v>
      </c>
      <c r="G60" s="50">
        <v>2</v>
      </c>
      <c r="H60" s="51">
        <v>3398</v>
      </c>
      <c r="I60" s="8" t="s">
        <v>52</v>
      </c>
      <c r="J60" s="8"/>
      <c r="K60" s="51"/>
      <c r="L60" s="51"/>
      <c r="M60" s="51"/>
      <c r="N60" s="51">
        <v>1642</v>
      </c>
      <c r="O60" s="8"/>
      <c r="P60" s="8" t="s">
        <v>29</v>
      </c>
      <c r="Q60" s="50">
        <f t="shared" si="20"/>
        <v>2</v>
      </c>
      <c r="R60" s="51">
        <f t="shared" si="21"/>
        <v>5040</v>
      </c>
      <c r="S60" s="8" t="s">
        <v>52</v>
      </c>
    </row>
    <row r="61" spans="1:19" ht="99" x14ac:dyDescent="0.45">
      <c r="A61" s="13"/>
      <c r="B61" s="49" t="s">
        <v>196</v>
      </c>
      <c r="C61" s="49" t="s">
        <v>197</v>
      </c>
      <c r="D61" s="49" t="s">
        <v>50</v>
      </c>
      <c r="E61" s="49" t="s">
        <v>72</v>
      </c>
      <c r="F61" s="8" t="s">
        <v>29</v>
      </c>
      <c r="G61" s="50">
        <v>8</v>
      </c>
      <c r="H61" s="51">
        <v>12176</v>
      </c>
      <c r="I61" s="8" t="s">
        <v>52</v>
      </c>
      <c r="J61" s="8"/>
      <c r="K61" s="51">
        <v>8</v>
      </c>
      <c r="L61" s="51"/>
      <c r="M61" s="51">
        <v>12176</v>
      </c>
      <c r="N61" s="51"/>
      <c r="O61" s="8"/>
      <c r="P61" s="8"/>
      <c r="Q61" s="50"/>
      <c r="R61" s="51"/>
      <c r="S61" s="8"/>
    </row>
    <row r="62" spans="1:19" ht="99" x14ac:dyDescent="0.45">
      <c r="A62" s="13"/>
      <c r="B62" s="49" t="s">
        <v>198</v>
      </c>
      <c r="C62" s="49" t="s">
        <v>199</v>
      </c>
      <c r="D62" s="49" t="s">
        <v>200</v>
      </c>
      <c r="E62" s="49" t="s">
        <v>201</v>
      </c>
      <c r="F62" s="8"/>
      <c r="G62" s="50"/>
      <c r="H62" s="51"/>
      <c r="I62" s="8"/>
      <c r="J62" s="8" t="s">
        <v>29</v>
      </c>
      <c r="K62" s="51"/>
      <c r="L62" s="51">
        <v>5</v>
      </c>
      <c r="M62" s="51"/>
      <c r="N62" s="51">
        <v>12250</v>
      </c>
      <c r="O62" s="8" t="s">
        <v>52</v>
      </c>
      <c r="P62" s="8" t="s">
        <v>29</v>
      </c>
      <c r="Q62" s="50">
        <f t="shared" ref="Q62:Q67" si="22">G62-K62+L62</f>
        <v>5</v>
      </c>
      <c r="R62" s="51">
        <f t="shared" ref="R62:R67" si="23">H62-M62+N62</f>
        <v>12250</v>
      </c>
      <c r="S62" s="8" t="s">
        <v>52</v>
      </c>
    </row>
    <row r="63" spans="1:19" ht="99" x14ac:dyDescent="0.45">
      <c r="A63" s="13"/>
      <c r="B63" s="49" t="s">
        <v>202</v>
      </c>
      <c r="C63" s="49" t="s">
        <v>203</v>
      </c>
      <c r="D63" s="49" t="s">
        <v>204</v>
      </c>
      <c r="E63" s="49" t="s">
        <v>203</v>
      </c>
      <c r="F63" s="8" t="s">
        <v>29</v>
      </c>
      <c r="G63" s="50">
        <v>4</v>
      </c>
      <c r="H63" s="51">
        <v>5108</v>
      </c>
      <c r="I63" s="8" t="s">
        <v>52</v>
      </c>
      <c r="J63" s="8"/>
      <c r="K63" s="51"/>
      <c r="L63" s="51"/>
      <c r="M63" s="51"/>
      <c r="N63" s="51">
        <v>572</v>
      </c>
      <c r="O63" s="8"/>
      <c r="P63" s="8" t="s">
        <v>29</v>
      </c>
      <c r="Q63" s="50">
        <f t="shared" si="22"/>
        <v>4</v>
      </c>
      <c r="R63" s="51">
        <f t="shared" si="23"/>
        <v>5680</v>
      </c>
      <c r="S63" s="8" t="s">
        <v>52</v>
      </c>
    </row>
    <row r="64" spans="1:19" ht="84" x14ac:dyDescent="0.45">
      <c r="A64" s="13"/>
      <c r="B64" s="49" t="s">
        <v>205</v>
      </c>
      <c r="C64" s="49" t="s">
        <v>206</v>
      </c>
      <c r="D64" s="49" t="s">
        <v>207</v>
      </c>
      <c r="E64" s="49" t="s">
        <v>208</v>
      </c>
      <c r="F64" s="8" t="s">
        <v>29</v>
      </c>
      <c r="G64" s="50">
        <v>3</v>
      </c>
      <c r="H64" s="51">
        <v>2916</v>
      </c>
      <c r="I64" s="8" t="s">
        <v>52</v>
      </c>
      <c r="J64" s="8"/>
      <c r="K64" s="51"/>
      <c r="L64" s="51"/>
      <c r="M64" s="51"/>
      <c r="N64" s="51">
        <v>3984</v>
      </c>
      <c r="O64" s="8"/>
      <c r="P64" s="8" t="s">
        <v>29</v>
      </c>
      <c r="Q64" s="50">
        <f t="shared" si="22"/>
        <v>3</v>
      </c>
      <c r="R64" s="51">
        <f t="shared" si="23"/>
        <v>6900</v>
      </c>
      <c r="S64" s="8" t="s">
        <v>52</v>
      </c>
    </row>
    <row r="65" spans="1:19" ht="84" x14ac:dyDescent="0.45">
      <c r="A65" s="13"/>
      <c r="B65" s="49" t="s">
        <v>209</v>
      </c>
      <c r="C65" s="49" t="s">
        <v>210</v>
      </c>
      <c r="D65" s="49" t="s">
        <v>211</v>
      </c>
      <c r="E65" s="49" t="s">
        <v>212</v>
      </c>
      <c r="F65" s="8" t="s">
        <v>29</v>
      </c>
      <c r="G65" s="50">
        <v>4</v>
      </c>
      <c r="H65" s="51">
        <v>8408</v>
      </c>
      <c r="I65" s="8" t="s">
        <v>52</v>
      </c>
      <c r="J65" s="8"/>
      <c r="K65" s="51">
        <v>1</v>
      </c>
      <c r="L65" s="51"/>
      <c r="M65" s="51">
        <v>1028</v>
      </c>
      <c r="N65" s="51"/>
      <c r="O65" s="8"/>
      <c r="P65" s="8" t="s">
        <v>29</v>
      </c>
      <c r="Q65" s="50">
        <f t="shared" si="22"/>
        <v>3</v>
      </c>
      <c r="R65" s="51">
        <f t="shared" si="23"/>
        <v>7380</v>
      </c>
      <c r="S65" s="8" t="s">
        <v>52</v>
      </c>
    </row>
    <row r="66" spans="1:19" ht="84" x14ac:dyDescent="0.45">
      <c r="A66" s="13"/>
      <c r="B66" s="49" t="s">
        <v>213</v>
      </c>
      <c r="C66" s="49" t="s">
        <v>214</v>
      </c>
      <c r="D66" s="49" t="s">
        <v>55</v>
      </c>
      <c r="E66" s="49" t="s">
        <v>56</v>
      </c>
      <c r="F66" s="8" t="s">
        <v>29</v>
      </c>
      <c r="G66" s="50">
        <v>2</v>
      </c>
      <c r="H66" s="51">
        <v>384</v>
      </c>
      <c r="I66" s="8" t="s">
        <v>52</v>
      </c>
      <c r="J66" s="8"/>
      <c r="K66" s="51"/>
      <c r="L66" s="51"/>
      <c r="M66" s="51"/>
      <c r="N66" s="51">
        <v>496</v>
      </c>
      <c r="O66" s="8"/>
      <c r="P66" s="8" t="s">
        <v>29</v>
      </c>
      <c r="Q66" s="50">
        <f t="shared" si="22"/>
        <v>2</v>
      </c>
      <c r="R66" s="51">
        <f t="shared" si="23"/>
        <v>880</v>
      </c>
      <c r="S66" s="8" t="s">
        <v>52</v>
      </c>
    </row>
    <row r="67" spans="1:19" ht="84" x14ac:dyDescent="0.45">
      <c r="A67" s="13"/>
      <c r="B67" s="49" t="s">
        <v>215</v>
      </c>
      <c r="C67" s="49" t="s">
        <v>215</v>
      </c>
      <c r="D67" s="49" t="s">
        <v>50</v>
      </c>
      <c r="E67" s="49" t="s">
        <v>72</v>
      </c>
      <c r="F67" s="8" t="s">
        <v>29</v>
      </c>
      <c r="G67" s="50">
        <v>2</v>
      </c>
      <c r="H67" s="51">
        <v>2190</v>
      </c>
      <c r="I67" s="8" t="s">
        <v>52</v>
      </c>
      <c r="J67" s="8"/>
      <c r="K67" s="51"/>
      <c r="L67" s="51"/>
      <c r="M67" s="51"/>
      <c r="N67" s="51">
        <v>2110</v>
      </c>
      <c r="O67" s="8"/>
      <c r="P67" s="8" t="s">
        <v>29</v>
      </c>
      <c r="Q67" s="50">
        <f t="shared" si="22"/>
        <v>2</v>
      </c>
      <c r="R67" s="51">
        <f t="shared" si="23"/>
        <v>4300</v>
      </c>
      <c r="S67" s="8" t="s">
        <v>52</v>
      </c>
    </row>
    <row r="68" spans="1:19" ht="99" x14ac:dyDescent="0.45">
      <c r="A68" s="13"/>
      <c r="B68" s="49" t="s">
        <v>216</v>
      </c>
      <c r="C68" s="49" t="s">
        <v>217</v>
      </c>
      <c r="D68" s="49" t="s">
        <v>218</v>
      </c>
      <c r="E68" s="49" t="s">
        <v>219</v>
      </c>
      <c r="F68" s="8" t="s">
        <v>29</v>
      </c>
      <c r="G68" s="50">
        <v>5</v>
      </c>
      <c r="H68" s="51">
        <v>2065</v>
      </c>
      <c r="I68" s="8" t="s">
        <v>52</v>
      </c>
      <c r="J68" s="8"/>
      <c r="K68" s="51">
        <v>5</v>
      </c>
      <c r="L68" s="51"/>
      <c r="M68" s="51">
        <v>2065</v>
      </c>
      <c r="N68" s="51"/>
      <c r="O68" s="8"/>
      <c r="P68" s="8"/>
      <c r="Q68" s="50"/>
      <c r="R68" s="51"/>
      <c r="S68" s="8"/>
    </row>
    <row r="69" spans="1:19" ht="99" x14ac:dyDescent="0.45">
      <c r="A69" s="13"/>
      <c r="B69" s="49" t="s">
        <v>220</v>
      </c>
      <c r="C69" s="49" t="s">
        <v>221</v>
      </c>
      <c r="D69" s="49" t="s">
        <v>222</v>
      </c>
      <c r="E69" s="49" t="s">
        <v>223</v>
      </c>
      <c r="F69" s="8"/>
      <c r="G69" s="50"/>
      <c r="H69" s="51"/>
      <c r="I69" s="8"/>
      <c r="J69" s="8" t="s">
        <v>29</v>
      </c>
      <c r="K69" s="51"/>
      <c r="L69" s="51">
        <v>4</v>
      </c>
      <c r="M69" s="51"/>
      <c r="N69" s="51">
        <v>13400</v>
      </c>
      <c r="O69" s="8" t="s">
        <v>52</v>
      </c>
      <c r="P69" s="8" t="s">
        <v>29</v>
      </c>
      <c r="Q69" s="50">
        <f t="shared" ref="Q69:Q74" si="24">G69-K69+L69</f>
        <v>4</v>
      </c>
      <c r="R69" s="51">
        <f t="shared" ref="R69:R74" si="25">H69-M69+N69</f>
        <v>13400</v>
      </c>
      <c r="S69" s="8" t="s">
        <v>52</v>
      </c>
    </row>
    <row r="70" spans="1:19" ht="84" x14ac:dyDescent="0.45">
      <c r="A70" s="13"/>
      <c r="B70" s="49" t="s">
        <v>224</v>
      </c>
      <c r="C70" s="49" t="s">
        <v>224</v>
      </c>
      <c r="D70" s="49" t="s">
        <v>50</v>
      </c>
      <c r="E70" s="49" t="s">
        <v>72</v>
      </c>
      <c r="F70" s="8" t="s">
        <v>29</v>
      </c>
      <c r="G70" s="50">
        <v>15</v>
      </c>
      <c r="H70" s="51">
        <v>43455</v>
      </c>
      <c r="I70" s="8" t="s">
        <v>52</v>
      </c>
      <c r="J70" s="8"/>
      <c r="K70" s="51">
        <v>3</v>
      </c>
      <c r="L70" s="51"/>
      <c r="M70" s="51"/>
      <c r="N70" s="51">
        <v>7545</v>
      </c>
      <c r="O70" s="8"/>
      <c r="P70" s="8" t="s">
        <v>29</v>
      </c>
      <c r="Q70" s="50">
        <f t="shared" si="24"/>
        <v>12</v>
      </c>
      <c r="R70" s="51">
        <f t="shared" si="25"/>
        <v>51000</v>
      </c>
      <c r="S70" s="8" t="s">
        <v>52</v>
      </c>
    </row>
    <row r="71" spans="1:19" ht="84" x14ac:dyDescent="0.45">
      <c r="A71" s="13"/>
      <c r="B71" s="49" t="s">
        <v>225</v>
      </c>
      <c r="C71" s="49" t="s">
        <v>226</v>
      </c>
      <c r="D71" s="49" t="s">
        <v>227</v>
      </c>
      <c r="E71" s="49" t="s">
        <v>228</v>
      </c>
      <c r="F71" s="8" t="s">
        <v>63</v>
      </c>
      <c r="G71" s="50">
        <v>7</v>
      </c>
      <c r="H71" s="51">
        <v>1652</v>
      </c>
      <c r="I71" s="8" t="s">
        <v>52</v>
      </c>
      <c r="J71" s="8"/>
      <c r="K71" s="51"/>
      <c r="L71" s="51"/>
      <c r="M71" s="51"/>
      <c r="N71" s="51">
        <v>1148</v>
      </c>
      <c r="O71" s="8"/>
      <c r="P71" s="8" t="s">
        <v>63</v>
      </c>
      <c r="Q71" s="50">
        <f t="shared" si="24"/>
        <v>7</v>
      </c>
      <c r="R71" s="51">
        <f t="shared" si="25"/>
        <v>2800</v>
      </c>
      <c r="S71" s="8" t="s">
        <v>52</v>
      </c>
    </row>
    <row r="72" spans="1:19" ht="99" x14ac:dyDescent="0.45">
      <c r="A72" s="13"/>
      <c r="B72" s="49" t="s">
        <v>229</v>
      </c>
      <c r="C72" s="49" t="s">
        <v>230</v>
      </c>
      <c r="D72" s="49" t="s">
        <v>231</v>
      </c>
      <c r="E72" s="49" t="s">
        <v>232</v>
      </c>
      <c r="F72" s="8" t="s">
        <v>63</v>
      </c>
      <c r="G72" s="50">
        <v>6</v>
      </c>
      <c r="H72" s="51">
        <v>2094</v>
      </c>
      <c r="I72" s="8" t="s">
        <v>52</v>
      </c>
      <c r="J72" s="8"/>
      <c r="K72" s="51"/>
      <c r="L72" s="51"/>
      <c r="M72" s="51"/>
      <c r="N72" s="51">
        <v>876</v>
      </c>
      <c r="O72" s="8"/>
      <c r="P72" s="8" t="s">
        <v>63</v>
      </c>
      <c r="Q72" s="50">
        <f t="shared" si="24"/>
        <v>6</v>
      </c>
      <c r="R72" s="51">
        <f t="shared" si="25"/>
        <v>2970</v>
      </c>
      <c r="S72" s="8" t="s">
        <v>52</v>
      </c>
    </row>
    <row r="73" spans="1:19" ht="99" x14ac:dyDescent="0.45">
      <c r="A73" s="13"/>
      <c r="B73" s="49" t="s">
        <v>233</v>
      </c>
      <c r="C73" s="49" t="s">
        <v>233</v>
      </c>
      <c r="D73" s="49" t="s">
        <v>211</v>
      </c>
      <c r="E73" s="49" t="s">
        <v>212</v>
      </c>
      <c r="F73" s="8" t="s">
        <v>29</v>
      </c>
      <c r="G73" s="50">
        <v>7</v>
      </c>
      <c r="H73" s="51">
        <v>1512</v>
      </c>
      <c r="I73" s="8" t="s">
        <v>52</v>
      </c>
      <c r="J73" s="8"/>
      <c r="K73" s="51"/>
      <c r="L73" s="51"/>
      <c r="M73" s="51"/>
      <c r="N73" s="51">
        <v>483</v>
      </c>
      <c r="O73" s="8"/>
      <c r="P73" s="8" t="s">
        <v>29</v>
      </c>
      <c r="Q73" s="50">
        <f t="shared" si="24"/>
        <v>7</v>
      </c>
      <c r="R73" s="51">
        <f t="shared" si="25"/>
        <v>1995</v>
      </c>
      <c r="S73" s="8" t="s">
        <v>52</v>
      </c>
    </row>
    <row r="74" spans="1:19" ht="99" x14ac:dyDescent="0.45">
      <c r="A74" s="13"/>
      <c r="B74" s="49" t="s">
        <v>234</v>
      </c>
      <c r="C74" s="49" t="s">
        <v>235</v>
      </c>
      <c r="D74" s="49" t="s">
        <v>50</v>
      </c>
      <c r="E74" s="49" t="s">
        <v>72</v>
      </c>
      <c r="F74" s="8" t="s">
        <v>29</v>
      </c>
      <c r="G74" s="50">
        <v>2</v>
      </c>
      <c r="H74" s="51">
        <v>3438</v>
      </c>
      <c r="I74" s="8" t="s">
        <v>52</v>
      </c>
      <c r="J74" s="8"/>
      <c r="K74" s="51"/>
      <c r="L74" s="51"/>
      <c r="M74" s="51"/>
      <c r="N74" s="51">
        <v>862</v>
      </c>
      <c r="O74" s="8"/>
      <c r="P74" s="8" t="s">
        <v>29</v>
      </c>
      <c r="Q74" s="50">
        <f t="shared" si="24"/>
        <v>2</v>
      </c>
      <c r="R74" s="51">
        <f t="shared" si="25"/>
        <v>4300</v>
      </c>
      <c r="S74" s="8" t="s">
        <v>52</v>
      </c>
    </row>
    <row r="75" spans="1:19" ht="84" x14ac:dyDescent="0.45">
      <c r="A75" s="13"/>
      <c r="B75" s="49" t="s">
        <v>236</v>
      </c>
      <c r="C75" s="49" t="s">
        <v>236</v>
      </c>
      <c r="D75" s="49" t="s">
        <v>50</v>
      </c>
      <c r="E75" s="49" t="s">
        <v>72</v>
      </c>
      <c r="F75" s="8" t="s">
        <v>29</v>
      </c>
      <c r="G75" s="50">
        <v>5</v>
      </c>
      <c r="H75" s="51">
        <v>3535</v>
      </c>
      <c r="I75" s="8" t="s">
        <v>52</v>
      </c>
      <c r="J75" s="8"/>
      <c r="K75" s="51">
        <v>5</v>
      </c>
      <c r="L75" s="51"/>
      <c r="M75" s="51">
        <v>3535</v>
      </c>
      <c r="N75" s="51"/>
      <c r="O75" s="8"/>
      <c r="P75" s="8"/>
      <c r="Q75" s="50"/>
      <c r="R75" s="51"/>
      <c r="S75" s="8"/>
    </row>
    <row r="76" spans="1:19" ht="84" x14ac:dyDescent="0.45">
      <c r="A76" s="13"/>
      <c r="B76" s="49" t="s">
        <v>237</v>
      </c>
      <c r="C76" s="49" t="s">
        <v>237</v>
      </c>
      <c r="D76" s="49" t="s">
        <v>50</v>
      </c>
      <c r="E76" s="49" t="s">
        <v>72</v>
      </c>
      <c r="F76" s="8"/>
      <c r="G76" s="50"/>
      <c r="H76" s="51"/>
      <c r="I76" s="8"/>
      <c r="J76" s="8" t="s">
        <v>29</v>
      </c>
      <c r="K76" s="51"/>
      <c r="L76" s="51">
        <v>4</v>
      </c>
      <c r="M76" s="51"/>
      <c r="N76" s="51">
        <v>4980</v>
      </c>
      <c r="O76" s="8" t="s">
        <v>52</v>
      </c>
      <c r="P76" s="8" t="s">
        <v>29</v>
      </c>
      <c r="Q76" s="50">
        <f t="shared" ref="Q76:Q89" si="26">G76-K76+L76</f>
        <v>4</v>
      </c>
      <c r="R76" s="51">
        <f t="shared" ref="R76:R89" si="27">H76-M76+N76</f>
        <v>4980</v>
      </c>
      <c r="S76" s="8" t="s">
        <v>52</v>
      </c>
    </row>
    <row r="77" spans="1:19" ht="84" x14ac:dyDescent="0.45">
      <c r="A77" s="13"/>
      <c r="B77" s="49" t="s">
        <v>238</v>
      </c>
      <c r="C77" s="49" t="s">
        <v>239</v>
      </c>
      <c r="D77" s="49" t="s">
        <v>240</v>
      </c>
      <c r="E77" s="49" t="s">
        <v>241</v>
      </c>
      <c r="F77" s="8"/>
      <c r="G77" s="50"/>
      <c r="H77" s="51"/>
      <c r="I77" s="8"/>
      <c r="J77" s="8" t="s">
        <v>29</v>
      </c>
      <c r="K77" s="51"/>
      <c r="L77" s="51">
        <v>4</v>
      </c>
      <c r="M77" s="51"/>
      <c r="N77" s="51">
        <v>1060</v>
      </c>
      <c r="O77" s="8" t="s">
        <v>52</v>
      </c>
      <c r="P77" s="8" t="s">
        <v>29</v>
      </c>
      <c r="Q77" s="50">
        <f t="shared" si="26"/>
        <v>4</v>
      </c>
      <c r="R77" s="51">
        <f t="shared" si="27"/>
        <v>1060</v>
      </c>
      <c r="S77" s="8" t="s">
        <v>52</v>
      </c>
    </row>
    <row r="78" spans="1:19" ht="99" x14ac:dyDescent="0.45">
      <c r="A78" s="13"/>
      <c r="B78" s="49" t="s">
        <v>242</v>
      </c>
      <c r="C78" s="49" t="s">
        <v>242</v>
      </c>
      <c r="D78" s="49" t="s">
        <v>243</v>
      </c>
      <c r="E78" s="49" t="s">
        <v>244</v>
      </c>
      <c r="F78" s="8"/>
      <c r="G78" s="50"/>
      <c r="H78" s="51"/>
      <c r="I78" s="8"/>
      <c r="J78" s="8" t="s">
        <v>29</v>
      </c>
      <c r="K78" s="51"/>
      <c r="L78" s="51">
        <v>1</v>
      </c>
      <c r="M78" s="51"/>
      <c r="N78" s="51">
        <v>1350</v>
      </c>
      <c r="O78" s="8" t="s">
        <v>52</v>
      </c>
      <c r="P78" s="8" t="s">
        <v>29</v>
      </c>
      <c r="Q78" s="50">
        <f t="shared" si="26"/>
        <v>1</v>
      </c>
      <c r="R78" s="51">
        <f t="shared" si="27"/>
        <v>1350</v>
      </c>
      <c r="S78" s="8" t="s">
        <v>52</v>
      </c>
    </row>
    <row r="79" spans="1:19" ht="99" x14ac:dyDescent="0.45">
      <c r="A79" s="13"/>
      <c r="B79" s="49" t="s">
        <v>245</v>
      </c>
      <c r="C79" s="49" t="s">
        <v>246</v>
      </c>
      <c r="D79" s="49" t="s">
        <v>247</v>
      </c>
      <c r="E79" s="49" t="s">
        <v>248</v>
      </c>
      <c r="F79" s="8" t="s">
        <v>249</v>
      </c>
      <c r="G79" s="50">
        <v>7</v>
      </c>
      <c r="H79" s="51">
        <v>6188</v>
      </c>
      <c r="I79" s="8" t="s">
        <v>52</v>
      </c>
      <c r="J79" s="8"/>
      <c r="K79" s="51"/>
      <c r="L79" s="51"/>
      <c r="M79" s="51"/>
      <c r="N79" s="51">
        <v>672</v>
      </c>
      <c r="O79" s="8"/>
      <c r="P79" s="8" t="s">
        <v>29</v>
      </c>
      <c r="Q79" s="50">
        <f t="shared" si="26"/>
        <v>7</v>
      </c>
      <c r="R79" s="51">
        <f t="shared" si="27"/>
        <v>6860</v>
      </c>
      <c r="S79" s="8" t="s">
        <v>52</v>
      </c>
    </row>
    <row r="80" spans="1:19" ht="84" x14ac:dyDescent="0.45">
      <c r="A80" s="13"/>
      <c r="B80" s="49" t="s">
        <v>250</v>
      </c>
      <c r="C80" s="49" t="s">
        <v>251</v>
      </c>
      <c r="D80" s="49" t="s">
        <v>252</v>
      </c>
      <c r="E80" s="49" t="s">
        <v>253</v>
      </c>
      <c r="F80" s="8" t="s">
        <v>63</v>
      </c>
      <c r="G80" s="50">
        <v>60</v>
      </c>
      <c r="H80" s="51">
        <v>14760</v>
      </c>
      <c r="I80" s="8" t="s">
        <v>52</v>
      </c>
      <c r="J80" s="8"/>
      <c r="K80" s="51">
        <v>20</v>
      </c>
      <c r="L80" s="51"/>
      <c r="M80" s="51">
        <v>360</v>
      </c>
      <c r="N80" s="51"/>
      <c r="O80" s="8"/>
      <c r="P80" s="8" t="s">
        <v>63</v>
      </c>
      <c r="Q80" s="50">
        <f t="shared" si="26"/>
        <v>40</v>
      </c>
      <c r="R80" s="51">
        <f t="shared" si="27"/>
        <v>14400</v>
      </c>
      <c r="S80" s="8" t="s">
        <v>52</v>
      </c>
    </row>
    <row r="81" spans="1:19" ht="84" x14ac:dyDescent="0.45">
      <c r="A81" s="13"/>
      <c r="B81" s="49" t="s">
        <v>254</v>
      </c>
      <c r="C81" s="49" t="s">
        <v>255</v>
      </c>
      <c r="D81" s="49" t="s">
        <v>256</v>
      </c>
      <c r="E81" s="49" t="s">
        <v>257</v>
      </c>
      <c r="F81" s="8" t="s">
        <v>29</v>
      </c>
      <c r="G81" s="50">
        <v>15</v>
      </c>
      <c r="H81" s="51">
        <v>31680</v>
      </c>
      <c r="I81" s="8" t="s">
        <v>52</v>
      </c>
      <c r="J81" s="8"/>
      <c r="K81" s="51"/>
      <c r="L81" s="51"/>
      <c r="M81" s="51"/>
      <c r="N81" s="51">
        <v>1320</v>
      </c>
      <c r="O81" s="8"/>
      <c r="P81" s="8" t="s">
        <v>29</v>
      </c>
      <c r="Q81" s="50">
        <f t="shared" si="26"/>
        <v>15</v>
      </c>
      <c r="R81" s="51">
        <f t="shared" si="27"/>
        <v>33000</v>
      </c>
      <c r="S81" s="8" t="s">
        <v>52</v>
      </c>
    </row>
    <row r="82" spans="1:19" ht="132" x14ac:dyDescent="0.45">
      <c r="A82" s="13"/>
      <c r="B82" s="49" t="s">
        <v>258</v>
      </c>
      <c r="C82" s="49" t="s">
        <v>259</v>
      </c>
      <c r="D82" s="49" t="s">
        <v>50</v>
      </c>
      <c r="E82" s="49" t="s">
        <v>72</v>
      </c>
      <c r="F82" s="8" t="s">
        <v>29</v>
      </c>
      <c r="G82" s="50">
        <v>90</v>
      </c>
      <c r="H82" s="51">
        <v>5760</v>
      </c>
      <c r="I82" s="8" t="s">
        <v>52</v>
      </c>
      <c r="J82" s="8"/>
      <c r="K82" s="51"/>
      <c r="L82" s="51"/>
      <c r="M82" s="51"/>
      <c r="N82" s="51">
        <v>2790</v>
      </c>
      <c r="O82" s="8"/>
      <c r="P82" s="8" t="s">
        <v>29</v>
      </c>
      <c r="Q82" s="50">
        <f t="shared" si="26"/>
        <v>90</v>
      </c>
      <c r="R82" s="51">
        <f t="shared" si="27"/>
        <v>8550</v>
      </c>
      <c r="S82" s="8" t="s">
        <v>52</v>
      </c>
    </row>
    <row r="83" spans="1:19" ht="99" x14ac:dyDescent="0.45">
      <c r="A83" s="13"/>
      <c r="B83" s="49" t="s">
        <v>260</v>
      </c>
      <c r="C83" s="49" t="s">
        <v>261</v>
      </c>
      <c r="D83" s="49" t="s">
        <v>262</v>
      </c>
      <c r="E83" s="49" t="s">
        <v>263</v>
      </c>
      <c r="F83" s="8" t="s">
        <v>29</v>
      </c>
      <c r="G83" s="50">
        <v>3</v>
      </c>
      <c r="H83" s="51">
        <v>1179</v>
      </c>
      <c r="I83" s="8" t="s">
        <v>52</v>
      </c>
      <c r="J83" s="8"/>
      <c r="K83" s="51"/>
      <c r="L83" s="51"/>
      <c r="M83" s="51"/>
      <c r="N83" s="51">
        <v>5061</v>
      </c>
      <c r="O83" s="8"/>
      <c r="P83" s="8" t="s">
        <v>29</v>
      </c>
      <c r="Q83" s="50">
        <f t="shared" si="26"/>
        <v>3</v>
      </c>
      <c r="R83" s="51">
        <f t="shared" si="27"/>
        <v>6240</v>
      </c>
      <c r="S83" s="8" t="s">
        <v>52</v>
      </c>
    </row>
    <row r="84" spans="1:19" ht="84" x14ac:dyDescent="0.45">
      <c r="A84" s="13"/>
      <c r="B84" s="49" t="s">
        <v>264</v>
      </c>
      <c r="C84" s="49" t="s">
        <v>265</v>
      </c>
      <c r="D84" s="49" t="s">
        <v>50</v>
      </c>
      <c r="E84" s="49" t="s">
        <v>72</v>
      </c>
      <c r="F84" s="8" t="s">
        <v>29</v>
      </c>
      <c r="G84" s="50">
        <v>60</v>
      </c>
      <c r="H84" s="51">
        <v>9420</v>
      </c>
      <c r="I84" s="8" t="s">
        <v>52</v>
      </c>
      <c r="J84" s="8"/>
      <c r="K84" s="51"/>
      <c r="L84" s="51"/>
      <c r="M84" s="51"/>
      <c r="N84" s="51">
        <v>6780</v>
      </c>
      <c r="O84" s="8"/>
      <c r="P84" s="8" t="s">
        <v>29</v>
      </c>
      <c r="Q84" s="50">
        <f t="shared" si="26"/>
        <v>60</v>
      </c>
      <c r="R84" s="51">
        <f t="shared" si="27"/>
        <v>16200</v>
      </c>
      <c r="S84" s="8" t="s">
        <v>52</v>
      </c>
    </row>
    <row r="85" spans="1:19" ht="84" x14ac:dyDescent="0.45">
      <c r="A85" s="13"/>
      <c r="B85" s="49" t="s">
        <v>266</v>
      </c>
      <c r="C85" s="49" t="s">
        <v>267</v>
      </c>
      <c r="D85" s="49" t="s">
        <v>266</v>
      </c>
      <c r="E85" s="49" t="s">
        <v>267</v>
      </c>
      <c r="F85" s="8" t="s">
        <v>18</v>
      </c>
      <c r="G85" s="50">
        <v>60</v>
      </c>
      <c r="H85" s="51">
        <v>1740</v>
      </c>
      <c r="I85" s="8" t="s">
        <v>52</v>
      </c>
      <c r="J85" s="8"/>
      <c r="K85" s="51"/>
      <c r="L85" s="51">
        <v>20</v>
      </c>
      <c r="M85" s="51"/>
      <c r="N85" s="51">
        <v>1060</v>
      </c>
      <c r="O85" s="8"/>
      <c r="P85" s="8" t="s">
        <v>18</v>
      </c>
      <c r="Q85" s="50">
        <f t="shared" si="26"/>
        <v>80</v>
      </c>
      <c r="R85" s="51">
        <f t="shared" si="27"/>
        <v>2800</v>
      </c>
      <c r="S85" s="8" t="s">
        <v>52</v>
      </c>
    </row>
    <row r="86" spans="1:19" ht="84" x14ac:dyDescent="0.45">
      <c r="A86" s="13"/>
      <c r="B86" s="49" t="s">
        <v>268</v>
      </c>
      <c r="C86" s="49" t="s">
        <v>269</v>
      </c>
      <c r="D86" s="49" t="s">
        <v>268</v>
      </c>
      <c r="E86" s="49" t="s">
        <v>269</v>
      </c>
      <c r="F86" s="8" t="s">
        <v>18</v>
      </c>
      <c r="G86" s="50">
        <v>60</v>
      </c>
      <c r="H86" s="51">
        <v>1740</v>
      </c>
      <c r="I86" s="8" t="s">
        <v>52</v>
      </c>
      <c r="J86" s="8"/>
      <c r="K86" s="51"/>
      <c r="L86" s="51">
        <v>20</v>
      </c>
      <c r="M86" s="51"/>
      <c r="N86" s="51">
        <v>660</v>
      </c>
      <c r="O86" s="8"/>
      <c r="P86" s="8" t="s">
        <v>18</v>
      </c>
      <c r="Q86" s="50">
        <f t="shared" si="26"/>
        <v>80</v>
      </c>
      <c r="R86" s="51">
        <f t="shared" si="27"/>
        <v>2400</v>
      </c>
      <c r="S86" s="8" t="s">
        <v>52</v>
      </c>
    </row>
    <row r="87" spans="1:19" ht="84" x14ac:dyDescent="0.45">
      <c r="A87" s="13"/>
      <c r="B87" s="49" t="s">
        <v>270</v>
      </c>
      <c r="C87" s="49" t="s">
        <v>271</v>
      </c>
      <c r="D87" s="49" t="s">
        <v>50</v>
      </c>
      <c r="E87" s="49" t="s">
        <v>72</v>
      </c>
      <c r="F87" s="8" t="s">
        <v>29</v>
      </c>
      <c r="G87" s="50">
        <v>2</v>
      </c>
      <c r="H87" s="51">
        <v>392</v>
      </c>
      <c r="I87" s="8" t="s">
        <v>52</v>
      </c>
      <c r="J87" s="8"/>
      <c r="K87" s="51">
        <v>1</v>
      </c>
      <c r="L87" s="51"/>
      <c r="M87" s="51">
        <v>92</v>
      </c>
      <c r="N87" s="51"/>
      <c r="O87" s="8"/>
      <c r="P87" s="8" t="s">
        <v>29</v>
      </c>
      <c r="Q87" s="50">
        <f t="shared" si="26"/>
        <v>1</v>
      </c>
      <c r="R87" s="51">
        <f t="shared" si="27"/>
        <v>300</v>
      </c>
      <c r="S87" s="8" t="s">
        <v>52</v>
      </c>
    </row>
    <row r="88" spans="1:19" ht="99" x14ac:dyDescent="0.45">
      <c r="A88" s="13"/>
      <c r="B88" s="49" t="s">
        <v>272</v>
      </c>
      <c r="C88" s="49" t="s">
        <v>273</v>
      </c>
      <c r="D88" s="49" t="s">
        <v>247</v>
      </c>
      <c r="E88" s="49" t="s">
        <v>274</v>
      </c>
      <c r="F88" s="8" t="s">
        <v>29</v>
      </c>
      <c r="G88" s="50">
        <v>7</v>
      </c>
      <c r="H88" s="51">
        <v>1169</v>
      </c>
      <c r="I88" s="8" t="s">
        <v>52</v>
      </c>
      <c r="J88" s="8"/>
      <c r="K88" s="51"/>
      <c r="L88" s="51"/>
      <c r="M88" s="51"/>
      <c r="N88" s="51">
        <v>721</v>
      </c>
      <c r="O88" s="8"/>
      <c r="P88" s="8" t="s">
        <v>29</v>
      </c>
      <c r="Q88" s="50">
        <f t="shared" si="26"/>
        <v>7</v>
      </c>
      <c r="R88" s="51">
        <f t="shared" si="27"/>
        <v>1890</v>
      </c>
      <c r="S88" s="8" t="s">
        <v>52</v>
      </c>
    </row>
    <row r="89" spans="1:19" ht="111.75" x14ac:dyDescent="0.45">
      <c r="A89" s="13"/>
      <c r="B89" s="49" t="s">
        <v>275</v>
      </c>
      <c r="C89" s="49" t="s">
        <v>276</v>
      </c>
      <c r="D89" s="49" t="s">
        <v>277</v>
      </c>
      <c r="E89" s="49" t="s">
        <v>278</v>
      </c>
      <c r="F89" s="8" t="s">
        <v>279</v>
      </c>
      <c r="G89" s="50">
        <v>1100</v>
      </c>
      <c r="H89" s="51">
        <v>423500</v>
      </c>
      <c r="I89" s="8" t="s">
        <v>19</v>
      </c>
      <c r="J89" s="8"/>
      <c r="K89" s="51"/>
      <c r="L89" s="51"/>
      <c r="M89" s="51">
        <v>109361</v>
      </c>
      <c r="N89" s="51"/>
      <c r="O89" s="8"/>
      <c r="P89" s="8" t="s">
        <v>279</v>
      </c>
      <c r="Q89" s="50">
        <f t="shared" si="26"/>
        <v>1100</v>
      </c>
      <c r="R89" s="51">
        <f t="shared" si="27"/>
        <v>314139</v>
      </c>
      <c r="S89" s="8" t="s">
        <v>19</v>
      </c>
    </row>
    <row r="90" spans="1:19" s="9" customFormat="1" ht="32.25" customHeight="1" x14ac:dyDescent="0.5">
      <c r="A90" s="52" t="s">
        <v>280</v>
      </c>
      <c r="B90" s="53" t="s">
        <v>281</v>
      </c>
      <c r="C90" s="54"/>
      <c r="D90" s="54"/>
      <c r="E90" s="55"/>
      <c r="F90" s="11"/>
      <c r="G90" s="48">
        <f>SUM(G91:G92)</f>
        <v>27</v>
      </c>
      <c r="H90" s="48">
        <f>SUM(H91:H92)</f>
        <v>176385</v>
      </c>
      <c r="I90" s="12"/>
      <c r="J90" s="12"/>
      <c r="K90" s="48">
        <f t="shared" ref="K90:N90" si="28">SUM(K91:K92)</f>
        <v>0</v>
      </c>
      <c r="L90" s="48">
        <f t="shared" si="28"/>
        <v>0</v>
      </c>
      <c r="M90" s="48">
        <f t="shared" si="28"/>
        <v>38720</v>
      </c>
      <c r="N90" s="48">
        <f t="shared" si="28"/>
        <v>38720</v>
      </c>
      <c r="O90" s="12"/>
      <c r="P90" s="12"/>
      <c r="Q90" s="48">
        <f>SUM(Q91:Q92)</f>
        <v>27</v>
      </c>
      <c r="R90" s="48">
        <f>SUM(R91:R92)</f>
        <v>176385</v>
      </c>
      <c r="S90" s="12"/>
    </row>
    <row r="91" spans="1:19" ht="124.5" customHeight="1" x14ac:dyDescent="0.45">
      <c r="A91" s="13"/>
      <c r="B91" s="49" t="s">
        <v>282</v>
      </c>
      <c r="C91" s="49" t="s">
        <v>283</v>
      </c>
      <c r="D91" s="49" t="s">
        <v>284</v>
      </c>
      <c r="E91" s="49" t="s">
        <v>285</v>
      </c>
      <c r="F91" s="8" t="s">
        <v>18</v>
      </c>
      <c r="G91" s="50">
        <v>25</v>
      </c>
      <c r="H91" s="51">
        <v>138475</v>
      </c>
      <c r="I91" s="8" t="s">
        <v>19</v>
      </c>
      <c r="J91" s="8"/>
      <c r="K91" s="51"/>
      <c r="L91" s="51"/>
      <c r="M91" s="51">
        <v>38720</v>
      </c>
      <c r="N91" s="51"/>
      <c r="O91" s="8"/>
      <c r="P91" s="8" t="s">
        <v>18</v>
      </c>
      <c r="Q91" s="50">
        <f t="shared" ref="Q91:Q92" si="29">G91-K91+L91</f>
        <v>25</v>
      </c>
      <c r="R91" s="51">
        <f t="shared" ref="R91:R92" si="30">H91-M91+N91</f>
        <v>99755</v>
      </c>
      <c r="S91" s="8" t="s">
        <v>19</v>
      </c>
    </row>
    <row r="92" spans="1:19" ht="128.25" customHeight="1" x14ac:dyDescent="0.45">
      <c r="A92" s="13"/>
      <c r="B92" s="49" t="s">
        <v>286</v>
      </c>
      <c r="C92" s="49" t="s">
        <v>287</v>
      </c>
      <c r="D92" s="49" t="s">
        <v>288</v>
      </c>
      <c r="E92" s="49" t="s">
        <v>289</v>
      </c>
      <c r="F92" s="8" t="s">
        <v>18</v>
      </c>
      <c r="G92" s="50">
        <v>2</v>
      </c>
      <c r="H92" s="51">
        <v>37910</v>
      </c>
      <c r="I92" s="8" t="s">
        <v>19</v>
      </c>
      <c r="J92" s="8"/>
      <c r="K92" s="51"/>
      <c r="L92" s="51"/>
      <c r="M92" s="51"/>
      <c r="N92" s="51">
        <v>38720</v>
      </c>
      <c r="O92" s="8"/>
      <c r="P92" s="8" t="s">
        <v>18</v>
      </c>
      <c r="Q92" s="50">
        <f t="shared" si="29"/>
        <v>2</v>
      </c>
      <c r="R92" s="51">
        <f t="shared" si="30"/>
        <v>76630</v>
      </c>
      <c r="S92" s="8" t="s">
        <v>19</v>
      </c>
    </row>
    <row r="93" spans="1:19" s="9" customFormat="1" ht="32.25" customHeight="1" x14ac:dyDescent="0.5">
      <c r="A93" s="10" t="s">
        <v>290</v>
      </c>
      <c r="B93" s="34" t="s">
        <v>291</v>
      </c>
      <c r="C93" s="35"/>
      <c r="D93" s="35"/>
      <c r="E93" s="36"/>
      <c r="F93" s="11"/>
      <c r="G93" s="48">
        <f>SUM(G94:G94)</f>
        <v>1</v>
      </c>
      <c r="H93" s="48">
        <f>SUM(H94:H94)</f>
        <v>1158300</v>
      </c>
      <c r="I93" s="12"/>
      <c r="J93" s="12"/>
      <c r="K93" s="48">
        <f t="shared" ref="K93:N95" si="31">SUM(K94:K94)</f>
        <v>0</v>
      </c>
      <c r="L93" s="48">
        <f t="shared" si="31"/>
        <v>0</v>
      </c>
      <c r="M93" s="48">
        <f t="shared" si="31"/>
        <v>0</v>
      </c>
      <c r="N93" s="48">
        <f t="shared" si="31"/>
        <v>999700</v>
      </c>
      <c r="O93" s="12"/>
      <c r="P93" s="12"/>
      <c r="Q93" s="48">
        <f>SUM(Q94:Q94)</f>
        <v>1</v>
      </c>
      <c r="R93" s="48">
        <f>SUM(R94:R94)</f>
        <v>2158000</v>
      </c>
      <c r="S93" s="12"/>
    </row>
    <row r="94" spans="1:19" ht="304.5" customHeight="1" x14ac:dyDescent="0.45">
      <c r="A94" s="13"/>
      <c r="B94" s="49" t="s">
        <v>292</v>
      </c>
      <c r="C94" s="49" t="s">
        <v>293</v>
      </c>
      <c r="D94" s="49" t="s">
        <v>294</v>
      </c>
      <c r="E94" s="49" t="s">
        <v>295</v>
      </c>
      <c r="F94" s="8" t="s">
        <v>20</v>
      </c>
      <c r="G94" s="50">
        <v>1</v>
      </c>
      <c r="H94" s="51">
        <v>1158300</v>
      </c>
      <c r="I94" s="8" t="s">
        <v>19</v>
      </c>
      <c r="J94" s="8"/>
      <c r="K94" s="51"/>
      <c r="L94" s="51"/>
      <c r="M94" s="51"/>
      <c r="N94" s="51">
        <v>999700</v>
      </c>
      <c r="O94" s="8"/>
      <c r="P94" s="8" t="s">
        <v>20</v>
      </c>
      <c r="Q94" s="50">
        <v>1</v>
      </c>
      <c r="R94" s="51">
        <v>2158000</v>
      </c>
      <c r="S94" s="8" t="s">
        <v>19</v>
      </c>
    </row>
    <row r="95" spans="1:19" s="9" customFormat="1" ht="32.25" customHeight="1" x14ac:dyDescent="0.5">
      <c r="A95" s="52" t="s">
        <v>21</v>
      </c>
      <c r="B95" s="53" t="s">
        <v>22</v>
      </c>
      <c r="C95" s="54"/>
      <c r="D95" s="54"/>
      <c r="E95" s="55"/>
      <c r="F95" s="11"/>
      <c r="G95" s="48">
        <f>SUM(G96:G96)</f>
        <v>1</v>
      </c>
      <c r="H95" s="48">
        <f>SUM(H96:H96)</f>
        <v>279960</v>
      </c>
      <c r="I95" s="12"/>
      <c r="J95" s="12"/>
      <c r="K95" s="48">
        <f t="shared" si="31"/>
        <v>0</v>
      </c>
      <c r="L95" s="48">
        <f t="shared" si="31"/>
        <v>0</v>
      </c>
      <c r="M95" s="48">
        <f t="shared" si="31"/>
        <v>0</v>
      </c>
      <c r="N95" s="48">
        <f t="shared" si="31"/>
        <v>300000</v>
      </c>
      <c r="O95" s="12"/>
      <c r="P95" s="12"/>
      <c r="Q95" s="48">
        <f>SUM(Q96:Q96)</f>
        <v>1</v>
      </c>
      <c r="R95" s="48">
        <f>SUM(R96:R96)</f>
        <v>579960</v>
      </c>
      <c r="S95" s="12"/>
    </row>
    <row r="96" spans="1:19" ht="97.5" customHeight="1" x14ac:dyDescent="0.45">
      <c r="A96" s="13"/>
      <c r="B96" s="49" t="s">
        <v>296</v>
      </c>
      <c r="C96" s="49" t="s">
        <v>297</v>
      </c>
      <c r="D96" s="49" t="s">
        <v>298</v>
      </c>
      <c r="E96" s="49" t="s">
        <v>299</v>
      </c>
      <c r="F96" s="8" t="s">
        <v>20</v>
      </c>
      <c r="G96" s="50">
        <v>1</v>
      </c>
      <c r="H96" s="51">
        <v>279960</v>
      </c>
      <c r="I96" s="8" t="s">
        <v>52</v>
      </c>
      <c r="J96" s="8"/>
      <c r="K96" s="51"/>
      <c r="L96" s="51"/>
      <c r="M96" s="51"/>
      <c r="N96" s="51">
        <v>300000</v>
      </c>
      <c r="O96" s="8"/>
      <c r="P96" s="8" t="s">
        <v>20</v>
      </c>
      <c r="Q96" s="50">
        <f t="shared" ref="Q96" si="32">G96-K96+L96</f>
        <v>1</v>
      </c>
      <c r="R96" s="51">
        <f t="shared" ref="R96" si="33">H96-M96+N96</f>
        <v>579960</v>
      </c>
      <c r="S96" s="8" t="s">
        <v>52</v>
      </c>
    </row>
    <row r="97" spans="1:19" s="9" customFormat="1" ht="32.25" customHeight="1" x14ac:dyDescent="0.5">
      <c r="A97" s="10" t="s">
        <v>300</v>
      </c>
      <c r="B97" s="34" t="s">
        <v>301</v>
      </c>
      <c r="C97" s="35"/>
      <c r="D97" s="35"/>
      <c r="E97" s="36"/>
      <c r="F97" s="11"/>
      <c r="G97" s="48">
        <f>SUM(G98:G99)</f>
        <v>2</v>
      </c>
      <c r="H97" s="48">
        <f>SUM(H98:H99)</f>
        <v>1416983</v>
      </c>
      <c r="I97" s="12"/>
      <c r="J97" s="12"/>
      <c r="K97" s="48">
        <f t="shared" ref="K97:N97" si="34">SUM(K98:K99)</f>
        <v>1</v>
      </c>
      <c r="L97" s="48">
        <f t="shared" si="34"/>
        <v>0</v>
      </c>
      <c r="M97" s="48">
        <f t="shared" si="34"/>
        <v>1299700</v>
      </c>
      <c r="N97" s="48">
        <f t="shared" si="34"/>
        <v>0</v>
      </c>
      <c r="O97" s="12"/>
      <c r="P97" s="12"/>
      <c r="Q97" s="48">
        <f>SUM(Q98:Q99)</f>
        <v>1</v>
      </c>
      <c r="R97" s="48">
        <f>SUM(R98:R99)</f>
        <v>117283</v>
      </c>
      <c r="S97" s="12"/>
    </row>
    <row r="98" spans="1:19" ht="237.75" customHeight="1" x14ac:dyDescent="0.45">
      <c r="A98" s="13"/>
      <c r="B98" s="49" t="s">
        <v>302</v>
      </c>
      <c r="C98" s="49" t="s">
        <v>303</v>
      </c>
      <c r="D98" s="49" t="s">
        <v>304</v>
      </c>
      <c r="E98" s="49" t="s">
        <v>305</v>
      </c>
      <c r="F98" s="8" t="s">
        <v>20</v>
      </c>
      <c r="G98" s="50">
        <v>1</v>
      </c>
      <c r="H98" s="51">
        <v>756983</v>
      </c>
      <c r="I98" s="8" t="s">
        <v>19</v>
      </c>
      <c r="J98" s="8"/>
      <c r="K98" s="51">
        <v>1</v>
      </c>
      <c r="L98" s="51"/>
      <c r="M98" s="51">
        <v>756983</v>
      </c>
      <c r="N98" s="51"/>
      <c r="O98" s="8"/>
      <c r="P98" s="8"/>
      <c r="Q98" s="50"/>
      <c r="R98" s="51"/>
      <c r="S98" s="8"/>
    </row>
    <row r="99" spans="1:19" ht="243.75" customHeight="1" x14ac:dyDescent="0.45">
      <c r="A99" s="13"/>
      <c r="B99" s="49" t="s">
        <v>306</v>
      </c>
      <c r="C99" s="49" t="s">
        <v>307</v>
      </c>
      <c r="D99" s="49" t="s">
        <v>308</v>
      </c>
      <c r="E99" s="49" t="s">
        <v>309</v>
      </c>
      <c r="F99" s="8" t="s">
        <v>20</v>
      </c>
      <c r="G99" s="50">
        <v>1</v>
      </c>
      <c r="H99" s="51">
        <v>660000</v>
      </c>
      <c r="I99" s="8" t="s">
        <v>19</v>
      </c>
      <c r="J99" s="8"/>
      <c r="K99" s="51"/>
      <c r="L99" s="51"/>
      <c r="M99" s="51">
        <f>242717+300000</f>
        <v>542717</v>
      </c>
      <c r="N99" s="51"/>
      <c r="O99" s="8"/>
      <c r="P99" s="8" t="s">
        <v>20</v>
      </c>
      <c r="Q99" s="50">
        <f t="shared" ref="Q99" si="35">G99-K99+L99</f>
        <v>1</v>
      </c>
      <c r="R99" s="51">
        <f t="shared" ref="R99" si="36">H99-M99+N99</f>
        <v>117283</v>
      </c>
      <c r="S99" s="8" t="s">
        <v>19</v>
      </c>
    </row>
    <row r="100" spans="1:19" s="63" customFormat="1" ht="32.25" customHeight="1" x14ac:dyDescent="0.5">
      <c r="A100" s="56" t="s">
        <v>310</v>
      </c>
      <c r="B100" s="57" t="s">
        <v>311</v>
      </c>
      <c r="C100" s="58"/>
      <c r="D100" s="58"/>
      <c r="E100" s="59"/>
      <c r="F100" s="60"/>
      <c r="G100" s="61">
        <f>G101</f>
        <v>0</v>
      </c>
      <c r="H100" s="61">
        <f>H101</f>
        <v>0</v>
      </c>
      <c r="I100" s="62"/>
      <c r="J100" s="62"/>
      <c r="K100" s="61">
        <f t="shared" ref="K100:N100" si="37">K101</f>
        <v>0</v>
      </c>
      <c r="L100" s="61">
        <f t="shared" si="37"/>
        <v>1</v>
      </c>
      <c r="M100" s="61">
        <f t="shared" si="37"/>
        <v>0</v>
      </c>
      <c r="N100" s="61">
        <f t="shared" si="37"/>
        <v>13438747</v>
      </c>
      <c r="O100" s="62"/>
      <c r="P100" s="62"/>
      <c r="Q100" s="61">
        <f t="shared" ref="Q100:R100" si="38">Q101</f>
        <v>1</v>
      </c>
      <c r="R100" s="61">
        <f t="shared" si="38"/>
        <v>13438747</v>
      </c>
      <c r="S100" s="62"/>
    </row>
    <row r="101" spans="1:19" ht="113.25" customHeight="1" x14ac:dyDescent="0.45">
      <c r="A101" s="13"/>
      <c r="B101" s="49" t="s">
        <v>312</v>
      </c>
      <c r="C101" s="49" t="s">
        <v>313</v>
      </c>
      <c r="D101" s="49" t="s">
        <v>312</v>
      </c>
      <c r="E101" s="49" t="s">
        <v>313</v>
      </c>
      <c r="F101" s="8"/>
      <c r="G101" s="50"/>
      <c r="H101" s="51"/>
      <c r="I101" s="8"/>
      <c r="J101" s="8" t="s">
        <v>18</v>
      </c>
      <c r="K101" s="51"/>
      <c r="L101" s="51">
        <v>1</v>
      </c>
      <c r="M101" s="51"/>
      <c r="N101" s="51">
        <v>13438747</v>
      </c>
      <c r="O101" s="8" t="s">
        <v>14</v>
      </c>
      <c r="P101" s="8" t="s">
        <v>18</v>
      </c>
      <c r="Q101" s="50">
        <v>1</v>
      </c>
      <c r="R101" s="51">
        <v>13438747</v>
      </c>
      <c r="S101" s="8" t="s">
        <v>14</v>
      </c>
    </row>
    <row r="102" spans="1:19" s="63" customFormat="1" ht="32.25" customHeight="1" x14ac:dyDescent="0.5">
      <c r="A102" s="56" t="s">
        <v>314</v>
      </c>
      <c r="B102" s="57" t="s">
        <v>315</v>
      </c>
      <c r="C102" s="58"/>
      <c r="D102" s="58"/>
      <c r="E102" s="59"/>
      <c r="F102" s="60"/>
      <c r="G102" s="61">
        <f>G103+G104</f>
        <v>2</v>
      </c>
      <c r="H102" s="61">
        <f>H103+H104</f>
        <v>277199650</v>
      </c>
      <c r="I102" s="62"/>
      <c r="J102" s="62"/>
      <c r="K102" s="61">
        <f t="shared" ref="K102:N102" si="39">K103+K104</f>
        <v>0</v>
      </c>
      <c r="L102" s="61">
        <f t="shared" si="39"/>
        <v>1</v>
      </c>
      <c r="M102" s="61">
        <f t="shared" si="39"/>
        <v>18886433</v>
      </c>
      <c r="N102" s="61">
        <f t="shared" si="39"/>
        <v>5447686</v>
      </c>
      <c r="O102" s="62"/>
      <c r="P102" s="62"/>
      <c r="Q102" s="61">
        <f t="shared" ref="Q102:R102" si="40">Q103+Q104</f>
        <v>3</v>
      </c>
      <c r="R102" s="61">
        <f t="shared" si="40"/>
        <v>263760903</v>
      </c>
      <c r="S102" s="62"/>
    </row>
    <row r="103" spans="1:19" ht="66" x14ac:dyDescent="0.45">
      <c r="A103" s="13"/>
      <c r="B103" s="49" t="s">
        <v>316</v>
      </c>
      <c r="C103" s="49" t="s">
        <v>317</v>
      </c>
      <c r="D103" s="49" t="s">
        <v>316</v>
      </c>
      <c r="E103" s="49" t="s">
        <v>317</v>
      </c>
      <c r="F103" s="8" t="s">
        <v>18</v>
      </c>
      <c r="G103" s="50">
        <v>2</v>
      </c>
      <c r="H103" s="51">
        <v>277199650</v>
      </c>
      <c r="I103" s="8" t="s">
        <v>318</v>
      </c>
      <c r="J103" s="8"/>
      <c r="K103" s="51"/>
      <c r="L103" s="51"/>
      <c r="M103" s="51">
        <f>5447686+13438747</f>
        <v>18886433</v>
      </c>
      <c r="N103" s="51"/>
      <c r="O103" s="8"/>
      <c r="P103" s="8" t="s">
        <v>18</v>
      </c>
      <c r="Q103" s="50">
        <v>2</v>
      </c>
      <c r="R103" s="51">
        <f>H103-M103</f>
        <v>258313217</v>
      </c>
      <c r="S103" s="8" t="s">
        <v>318</v>
      </c>
    </row>
    <row r="104" spans="1:19" ht="235.5" customHeight="1" x14ac:dyDescent="0.45">
      <c r="A104" s="13"/>
      <c r="B104" s="49" t="s">
        <v>319</v>
      </c>
      <c r="C104" s="49" t="s">
        <v>320</v>
      </c>
      <c r="D104" s="49" t="s">
        <v>321</v>
      </c>
      <c r="E104" s="49" t="s">
        <v>322</v>
      </c>
      <c r="F104" s="8"/>
      <c r="G104" s="50"/>
      <c r="H104" s="51"/>
      <c r="I104" s="8"/>
      <c r="J104" s="8" t="s">
        <v>18</v>
      </c>
      <c r="K104" s="51"/>
      <c r="L104" s="51">
        <v>1</v>
      </c>
      <c r="M104" s="51"/>
      <c r="N104" s="51">
        <v>5447686</v>
      </c>
      <c r="O104" s="8" t="s">
        <v>14</v>
      </c>
      <c r="P104" s="8" t="s">
        <v>18</v>
      </c>
      <c r="Q104" s="50">
        <v>1</v>
      </c>
      <c r="R104" s="51">
        <v>5447686</v>
      </c>
      <c r="S104" s="8" t="s">
        <v>14</v>
      </c>
    </row>
    <row r="105" spans="1:19" s="7" customFormat="1" ht="35.25" customHeight="1" x14ac:dyDescent="0.45">
      <c r="A105" s="14"/>
      <c r="B105" s="37" t="s">
        <v>15</v>
      </c>
      <c r="C105" s="38"/>
      <c r="D105" s="38"/>
      <c r="E105" s="39"/>
      <c r="F105" s="15"/>
      <c r="G105" s="64">
        <f>G102+G100+G97+G95+G93+G15+G9+G90</f>
        <v>2197</v>
      </c>
      <c r="H105" s="64">
        <f>H102+H100+H97+H95+H93+H15+H9+H90</f>
        <v>282054487</v>
      </c>
      <c r="I105" s="16"/>
      <c r="J105" s="16"/>
      <c r="K105" s="64">
        <f t="shared" ref="K105:N105" si="41">K102+K100+K97+K95+K93+K15+K9+K90</f>
        <v>286</v>
      </c>
      <c r="L105" s="64">
        <f t="shared" si="41"/>
        <v>218</v>
      </c>
      <c r="M105" s="64">
        <f t="shared" si="41"/>
        <v>20543141</v>
      </c>
      <c r="N105" s="64">
        <f t="shared" si="41"/>
        <v>20543141</v>
      </c>
      <c r="O105" s="16"/>
      <c r="P105" s="16"/>
      <c r="Q105" s="64">
        <f t="shared" ref="Q105:R105" si="42">Q102+Q100+Q97+Q95+Q93+Q15+Q9+Q90</f>
        <v>2129</v>
      </c>
      <c r="R105" s="64">
        <f t="shared" si="42"/>
        <v>282054487</v>
      </c>
      <c r="S105" s="17"/>
    </row>
  </sheetData>
  <mergeCells count="31">
    <mergeCell ref="B102:E102"/>
    <mergeCell ref="B105:E105"/>
    <mergeCell ref="B90:E90"/>
    <mergeCell ref="B93:E93"/>
    <mergeCell ref="B95:E95"/>
    <mergeCell ref="B97:E97"/>
    <mergeCell ref="B100:E100"/>
    <mergeCell ref="B9:E9"/>
    <mergeCell ref="R6:R7"/>
    <mergeCell ref="S6:S7"/>
    <mergeCell ref="K6:L6"/>
    <mergeCell ref="M6:N6"/>
    <mergeCell ref="O6:O7"/>
    <mergeCell ref="P6:P7"/>
    <mergeCell ref="Q6:Q7"/>
    <mergeCell ref="A2:S2"/>
    <mergeCell ref="A3:S3"/>
    <mergeCell ref="A5:A7"/>
    <mergeCell ref="B5:B7"/>
    <mergeCell ref="C5:C7"/>
    <mergeCell ref="D5:D7"/>
    <mergeCell ref="E5:E7"/>
    <mergeCell ref="F5:I5"/>
    <mergeCell ref="J5:O5"/>
    <mergeCell ref="P5:S5"/>
    <mergeCell ref="F6:F7"/>
    <mergeCell ref="G6:G7"/>
    <mergeCell ref="H6:H7"/>
    <mergeCell ref="I6:I7"/>
    <mergeCell ref="J6:J7"/>
    <mergeCell ref="B15:E15"/>
  </mergeCells>
  <pageMargins left="0.11811023622047245" right="0.11811023622047245" top="0.74803149606299213" bottom="0.55118110236220474" header="0.31496062992125984" footer="0.31496062992125984"/>
  <pageSetup paperSize="9" scale="24" fitToHeight="0" orientation="landscape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пр.№140п оn 03.07.2026г.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Айжан Килибаева</dc:creator>
  <cp:lastModifiedBy>Айнаш Максат</cp:lastModifiedBy>
  <cp:lastPrinted>2025-03-03T07:32:22Z</cp:lastPrinted>
  <dcterms:created xsi:type="dcterms:W3CDTF">2025-02-17T03:43:11Z</dcterms:created>
  <dcterms:modified xsi:type="dcterms:W3CDTF">2026-07-07T05:14:11Z</dcterms:modified>
</cp:coreProperties>
</file>