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171п оn 07.08.2026г." sheetId="1" r:id="rId1"/>
  </sheets>
  <definedNames>
    <definedName name="_xlnm.Print_Titles" localSheetId="0">'пр.№171п оn 07.08.2026г.'!#REF!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Q18" i="1"/>
  <c r="R17" i="1"/>
  <c r="Q17" i="1"/>
  <c r="R16" i="1"/>
  <c r="Q16" i="1"/>
  <c r="M15" i="1"/>
  <c r="M14" i="1" s="1"/>
  <c r="Q14" i="1"/>
  <c r="Q19" i="1" s="1"/>
  <c r="N14" i="1"/>
  <c r="L14" i="1"/>
  <c r="K14" i="1"/>
  <c r="H14" i="1"/>
  <c r="G14" i="1"/>
  <c r="R13" i="1"/>
  <c r="Q13" i="1"/>
  <c r="R12" i="1"/>
  <c r="R11" i="1"/>
  <c r="Q11" i="1"/>
  <c r="N11" i="1"/>
  <c r="M11" i="1"/>
  <c r="L11" i="1"/>
  <c r="K11" i="1"/>
  <c r="H11" i="1"/>
  <c r="G11" i="1"/>
  <c r="R10" i="1"/>
  <c r="R9" i="1"/>
  <c r="Q9" i="1"/>
  <c r="N9" i="1"/>
  <c r="N19" i="1" s="1"/>
  <c r="M9" i="1"/>
  <c r="M19" i="1" s="1"/>
  <c r="L9" i="1"/>
  <c r="L19" i="1" s="1"/>
  <c r="K9" i="1"/>
  <c r="K19" i="1" s="1"/>
  <c r="H9" i="1"/>
  <c r="H19" i="1" s="1"/>
  <c r="G9" i="1"/>
  <c r="G19" i="1" s="1"/>
  <c r="R15" i="1" l="1"/>
  <c r="R14" i="1" s="1"/>
  <c r="R19" i="1" s="1"/>
</calcChain>
</file>

<file path=xl/sharedStrings.xml><?xml version="1.0" encoding="utf-8"?>
<sst xmlns="http://schemas.openxmlformats.org/spreadsheetml/2006/main" count="89" uniqueCount="53">
  <si>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</si>
  <si>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</si>
  <si>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</si>
  <si>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</si>
  <si>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</si>
  <si>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</si>
  <si>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</si>
  <si>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</si>
  <si>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</si>
  <si>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</si>
  <si>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</si>
  <si>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</si>
  <si>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</si>
  <si>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</si>
  <si>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тікелей шарт жасасу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</si>
  <si>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</si>
  <si>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</si>
  <si>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</si>
  <si>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1.1.4.2</t>
  </si>
  <si>
    <t>Қосымша материалдарға шығыстар</t>
  </si>
  <si>
    <t xml:space="preserve">Өнімді өндіру үшін қосымша материалдар </t>
  </si>
  <si>
    <t>Вспомогательные материалы для производства продукции</t>
  </si>
  <si>
    <t>баға ұсыныстарын сұрату</t>
  </si>
  <si>
    <t>1.1.4.1</t>
  </si>
  <si>
    <t>Негізгі материалдарға шығыстар</t>
  </si>
  <si>
    <t>Өнім өндіруге арналған негізгі материалдар</t>
  </si>
  <si>
    <t>Основные материалы для производства  продукции</t>
  </si>
  <si>
    <t>теңге</t>
  </si>
  <si>
    <t>1.1.1.6</t>
  </si>
  <si>
    <t>Негізгі құралдардың ағымдық жөндеу жұмыстарына қажетті материалдар</t>
  </si>
  <si>
    <t xml:space="preserve">Технологиялық жабдықтарды жөндеуге арналған қосымша бөлшектер </t>
  </si>
  <si>
    <t xml:space="preserve">Запасные части для ремонта технологического оборудования  </t>
  </si>
  <si>
    <t>Жабдыққа арналған электрондық және механикалық қосалқы бөлшектер</t>
  </si>
  <si>
    <t>Электронные и механические запасные части для оборудования</t>
  </si>
  <si>
    <t>дана</t>
  </si>
  <si>
    <t>106/80 офсетті қағаз</t>
  </si>
  <si>
    <t>Бумага офсетная 106/80</t>
  </si>
  <si>
    <t xml:space="preserve">• Түсі – ақ.
• Өлшемі –  1060 мм.
• Тығыздығы – 80 гр / шаршы метр. </t>
  </si>
  <si>
    <t xml:space="preserve">• Цвет –  белый.
• Формат – 1060 мм.
• Плотность – 80 гр/кв.м. </t>
  </si>
  <si>
    <t>кг.</t>
  </si>
  <si>
    <t>NanoCleen - Nano/300 эластомерлік (резеңке) роликтер</t>
  </si>
  <si>
    <t>NanoCleen - эластомерные (резиновые) ролики Nano/300</t>
  </si>
  <si>
    <t xml:space="preserve">Мақала: Nano/300 Ені 360 мм.                         Бір жиынтықта 4 ролик бар: 2 жоғарғы және 2 төменгі ролик. </t>
  </si>
  <si>
    <t xml:space="preserve">Артикул: Nano/300. Ширина 360 мм. В одном комплекте 4 ролика: 2 верхних и 2 нижних ролика.   </t>
  </si>
  <si>
    <t>жинақ</t>
  </si>
  <si>
    <t>Заменитель ацетона</t>
  </si>
  <si>
    <t>Ацетон алмастырғышы</t>
  </si>
  <si>
    <t>Метил ацетаты, сыртқы түрі: Түссіз немесе аздап сарғыш, біртекті, мөлдір сұйықтық,</t>
  </si>
  <si>
    <t>Метилацетат, вид: Бесцветная или слегка желтоватая однородная прозрачная жидкость</t>
  </si>
  <si>
    <t>Скотч двухсторонний 20мм x 50м</t>
  </si>
  <si>
    <t>Екі жақты таспа 20мм x 50м</t>
  </si>
  <si>
    <t>Скотч размером: 20мм х 50м, основа полипропилен</t>
  </si>
  <si>
    <t xml:space="preserve">Скотч өлшемі: 20мм x 50м, негізі полипропилен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</si>
</sst>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34" fillId="0" borderId="0" xfId="0" applyFont="1"/>
    <xf numFmtId="49" fontId="30" fillId="2" borderId="1" xfId="1" applyNumberFormat="1" applyFont="1" applyFill="1" applyBorder="1" applyAlignment="1">
      <alignment horizontal="center"/>
    </xf>
    <xf numFmtId="0" fontId="33" fillId="2" borderId="1" xfId="1" applyFont="1" applyFill="1" applyBorder="1" applyAlignment="1">
      <alignment horizontal="center" vertical="center"/>
    </xf>
    <xf numFmtId="4" fontId="33" fillId="2" borderId="1" xfId="1" applyNumberFormat="1" applyFont="1" applyFill="1" applyBorder="1" applyAlignment="1">
      <alignment horizontal="center" vertical="center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4" fontId="40" fillId="2" borderId="1" xfId="1" applyNumberFormat="1" applyFont="1" applyFill="1" applyBorder="1" applyAlignment="1">
      <alignment vertic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37" fillId="0" borderId="0" xfId="2" applyFont="1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41" fillId="0" borderId="1" xfId="2" applyFont="1" applyBorder="1" applyAlignment="1">
      <alignment horizontal="left" wrapText="1"/>
    </xf>
    <xf numFmtId="0" fontId="42" fillId="0" borderId="2" xfId="2" applyFont="1" applyBorder="1" applyAlignment="1">
      <alignment horizontal="left" vertical="center"/>
    </xf>
    <xf numFmtId="0" fontId="42" fillId="0" borderId="3" xfId="2" applyFont="1" applyBorder="1" applyAlignment="1">
      <alignment horizontal="left" vertical="center"/>
    </xf>
    <xf numFmtId="0" fontId="42" fillId="0" borderId="4" xfId="2" applyFont="1" applyBorder="1" applyAlignment="1">
      <alignment horizontal="left" vertical="center"/>
    </xf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view="pageBreakPreview" topLeftCell="A13" zoomScale="40" zoomScaleNormal="59" zoomScaleSheetLayoutView="40" workbookViewId="0">
      <selection activeCell="G12" sqref="G12:H12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22.71093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7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8"/>
      <c r="B1" s="28"/>
      <c r="C1" s="28"/>
      <c r="D1" s="29"/>
      <c r="E1" s="29"/>
      <c r="F1" s="30"/>
      <c r="G1" s="28"/>
      <c r="H1" s="28"/>
      <c r="I1" s="31"/>
      <c r="J1" s="32"/>
      <c r="K1" s="28"/>
      <c r="L1" s="28"/>
      <c r="M1" s="28"/>
      <c r="N1" s="28"/>
      <c r="O1" s="33"/>
      <c r="P1" s="32"/>
      <c r="Q1" s="28"/>
      <c r="R1" s="28"/>
      <c r="S1" s="33"/>
    </row>
    <row r="2" spans="1:19" s="27" customFormat="1" ht="46.5" x14ac:dyDescent="0.7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27" customFormat="1" ht="46.5" customHeight="1" x14ac:dyDescent="0.7">
      <c r="A3" s="46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42" customHeight="1" x14ac:dyDescent="0.35">
      <c r="A4" s="18"/>
      <c r="B4" s="18"/>
      <c r="C4" s="18"/>
      <c r="D4" s="19"/>
      <c r="E4" s="19"/>
      <c r="F4" s="20"/>
      <c r="G4" s="18"/>
      <c r="H4" s="18"/>
      <c r="I4" s="19"/>
      <c r="J4" s="21"/>
      <c r="K4" s="18"/>
      <c r="L4" s="18"/>
      <c r="M4" s="18"/>
      <c r="N4" s="18"/>
      <c r="O4" s="22"/>
      <c r="P4" s="21"/>
      <c r="Q4" s="18"/>
      <c r="R4" s="18"/>
      <c r="S4" s="22"/>
    </row>
    <row r="5" spans="1:19" ht="24.75" customHeight="1" x14ac:dyDescent="0.25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5" t="s">
        <v>5</v>
      </c>
      <c r="G5" s="45"/>
      <c r="H5" s="45"/>
      <c r="I5" s="45"/>
      <c r="J5" s="47" t="s">
        <v>6</v>
      </c>
      <c r="K5" s="48"/>
      <c r="L5" s="48"/>
      <c r="M5" s="48"/>
      <c r="N5" s="48"/>
      <c r="O5" s="49"/>
      <c r="P5" s="45" t="s">
        <v>7</v>
      </c>
      <c r="Q5" s="45"/>
      <c r="R5" s="45"/>
      <c r="S5" s="45"/>
    </row>
    <row r="6" spans="1:19" ht="33" customHeight="1" x14ac:dyDescent="0.25">
      <c r="A6" s="42"/>
      <c r="B6" s="42"/>
      <c r="C6" s="42"/>
      <c r="D6" s="42"/>
      <c r="E6" s="42"/>
      <c r="F6" s="42" t="s">
        <v>8</v>
      </c>
      <c r="G6" s="42" t="s">
        <v>9</v>
      </c>
      <c r="H6" s="42" t="s">
        <v>10</v>
      </c>
      <c r="I6" s="42" t="s">
        <v>11</v>
      </c>
      <c r="J6" s="42" t="s">
        <v>8</v>
      </c>
      <c r="K6" s="45" t="s">
        <v>9</v>
      </c>
      <c r="L6" s="45"/>
      <c r="M6" s="45" t="s">
        <v>10</v>
      </c>
      <c r="N6" s="45"/>
      <c r="O6" s="42" t="s">
        <v>11</v>
      </c>
      <c r="P6" s="42" t="s">
        <v>8</v>
      </c>
      <c r="Q6" s="45" t="s">
        <v>9</v>
      </c>
      <c r="R6" s="42" t="s">
        <v>10</v>
      </c>
      <c r="S6" s="43" t="s">
        <v>11</v>
      </c>
    </row>
    <row r="7" spans="1:19" ht="102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23" t="s">
        <v>12</v>
      </c>
      <c r="L7" s="23" t="s">
        <v>13</v>
      </c>
      <c r="M7" s="23" t="s">
        <v>12</v>
      </c>
      <c r="N7" s="23" t="s">
        <v>13</v>
      </c>
      <c r="O7" s="42"/>
      <c r="P7" s="42"/>
      <c r="Q7" s="45"/>
      <c r="R7" s="42"/>
      <c r="S7" s="44"/>
    </row>
    <row r="8" spans="1:19" s="1" customFormat="1" ht="17.25" customHeight="1" x14ac:dyDescent="0.2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5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4">
        <v>13</v>
      </c>
      <c r="N8" s="24">
        <v>14</v>
      </c>
      <c r="O8" s="26">
        <v>15</v>
      </c>
      <c r="P8" s="24">
        <v>16</v>
      </c>
      <c r="Q8" s="24">
        <v>17</v>
      </c>
      <c r="R8" s="24">
        <v>18</v>
      </c>
      <c r="S8" s="26">
        <v>19</v>
      </c>
    </row>
    <row r="9" spans="1:19" s="9" customFormat="1" ht="32.25" customHeight="1" x14ac:dyDescent="0.5">
      <c r="A9" s="10" t="s">
        <v>28</v>
      </c>
      <c r="B9" s="39" t="s">
        <v>29</v>
      </c>
      <c r="C9" s="40"/>
      <c r="D9" s="40"/>
      <c r="E9" s="41"/>
      <c r="F9" s="11"/>
      <c r="G9" s="34">
        <f>G10</f>
        <v>1000</v>
      </c>
      <c r="H9" s="34">
        <f>H10</f>
        <v>9717290</v>
      </c>
      <c r="I9" s="12"/>
      <c r="J9" s="12"/>
      <c r="K9" s="34">
        <f>K10</f>
        <v>0</v>
      </c>
      <c r="L9" s="34">
        <f>L10</f>
        <v>0</v>
      </c>
      <c r="M9" s="34">
        <f>M10</f>
        <v>66160</v>
      </c>
      <c r="N9" s="34">
        <f>N10</f>
        <v>0</v>
      </c>
      <c r="O9" s="12"/>
      <c r="P9" s="12"/>
      <c r="Q9" s="34">
        <f>Q10</f>
        <v>1000</v>
      </c>
      <c r="R9" s="34">
        <f>R10</f>
        <v>9651130</v>
      </c>
      <c r="S9" s="12"/>
    </row>
    <row r="10" spans="1:19" ht="141" customHeight="1" x14ac:dyDescent="0.45">
      <c r="A10" s="13"/>
      <c r="B10" s="35" t="s">
        <v>30</v>
      </c>
      <c r="C10" s="35" t="s">
        <v>31</v>
      </c>
      <c r="D10" s="35" t="s">
        <v>32</v>
      </c>
      <c r="E10" s="35" t="s">
        <v>33</v>
      </c>
      <c r="F10" s="8" t="s">
        <v>34</v>
      </c>
      <c r="G10" s="36">
        <v>1000</v>
      </c>
      <c r="H10" s="37">
        <v>9717290</v>
      </c>
      <c r="I10" s="8" t="s">
        <v>22</v>
      </c>
      <c r="J10" s="8"/>
      <c r="K10" s="37"/>
      <c r="L10" s="37"/>
      <c r="M10" s="37">
        <v>66160</v>
      </c>
      <c r="N10" s="37"/>
      <c r="O10" s="8"/>
      <c r="P10" s="8" t="s">
        <v>34</v>
      </c>
      <c r="Q10" s="36">
        <v>1000</v>
      </c>
      <c r="R10" s="37">
        <f>H10-M10</f>
        <v>9651130</v>
      </c>
      <c r="S10" s="8" t="s">
        <v>22</v>
      </c>
    </row>
    <row r="11" spans="1:19" s="9" customFormat="1" ht="32.25" customHeight="1" x14ac:dyDescent="0.5">
      <c r="A11" s="10" t="s">
        <v>23</v>
      </c>
      <c r="B11" s="39" t="s">
        <v>24</v>
      </c>
      <c r="C11" s="40"/>
      <c r="D11" s="40"/>
      <c r="E11" s="41"/>
      <c r="F11" s="11"/>
      <c r="G11" s="34">
        <f>G12+G13</f>
        <v>85000</v>
      </c>
      <c r="H11" s="34">
        <f>H12+H13</f>
        <v>707073994</v>
      </c>
      <c r="I11" s="12"/>
      <c r="J11" s="12"/>
      <c r="K11" s="34">
        <f t="shared" ref="K11:N11" si="0">K12+K13</f>
        <v>0</v>
      </c>
      <c r="L11" s="34">
        <f t="shared" si="0"/>
        <v>10576</v>
      </c>
      <c r="M11" s="34">
        <f t="shared" si="0"/>
        <v>6292720</v>
      </c>
      <c r="N11" s="34">
        <f t="shared" si="0"/>
        <v>6292720</v>
      </c>
      <c r="O11" s="12"/>
      <c r="P11" s="12"/>
      <c r="Q11" s="34">
        <f>Q12+Q13</f>
        <v>95576</v>
      </c>
      <c r="R11" s="34">
        <f>R12+R13</f>
        <v>707073994</v>
      </c>
      <c r="S11" s="12"/>
    </row>
    <row r="12" spans="1:19" ht="102" customHeight="1" x14ac:dyDescent="0.45">
      <c r="A12" s="13"/>
      <c r="B12" s="35" t="s">
        <v>25</v>
      </c>
      <c r="C12" s="35" t="s">
        <v>26</v>
      </c>
      <c r="D12" s="35" t="s">
        <v>25</v>
      </c>
      <c r="E12" s="35" t="s">
        <v>26</v>
      </c>
      <c r="F12" s="8" t="s">
        <v>27</v>
      </c>
      <c r="G12" s="36"/>
      <c r="H12" s="37">
        <v>656498994</v>
      </c>
      <c r="I12" s="8" t="s">
        <v>14</v>
      </c>
      <c r="J12" s="8"/>
      <c r="K12" s="37"/>
      <c r="L12" s="37"/>
      <c r="M12" s="37">
        <v>6292720</v>
      </c>
      <c r="N12" s="37"/>
      <c r="O12" s="8"/>
      <c r="P12" s="8" t="s">
        <v>27</v>
      </c>
      <c r="Q12" s="36"/>
      <c r="R12" s="37">
        <f>H12-M12</f>
        <v>650206274</v>
      </c>
      <c r="S12" s="8" t="s">
        <v>14</v>
      </c>
    </row>
    <row r="13" spans="1:19" ht="145.5" customHeight="1" x14ac:dyDescent="0.45">
      <c r="A13" s="13"/>
      <c r="B13" s="35" t="s">
        <v>35</v>
      </c>
      <c r="C13" s="35" t="s">
        <v>36</v>
      </c>
      <c r="D13" s="35" t="s">
        <v>37</v>
      </c>
      <c r="E13" s="35" t="s">
        <v>38</v>
      </c>
      <c r="F13" s="8" t="s">
        <v>39</v>
      </c>
      <c r="G13" s="36">
        <v>85000</v>
      </c>
      <c r="H13" s="37">
        <v>50575000</v>
      </c>
      <c r="I13" s="8" t="s">
        <v>14</v>
      </c>
      <c r="J13" s="8"/>
      <c r="K13" s="37"/>
      <c r="L13" s="37">
        <v>10576</v>
      </c>
      <c r="M13" s="37"/>
      <c r="N13" s="37">
        <v>6292720</v>
      </c>
      <c r="O13" s="8"/>
      <c r="P13" s="8" t="s">
        <v>39</v>
      </c>
      <c r="Q13" s="36">
        <f>G13+L13</f>
        <v>95576</v>
      </c>
      <c r="R13" s="37">
        <f>H13+N13</f>
        <v>56867720</v>
      </c>
      <c r="S13" s="8" t="s">
        <v>14</v>
      </c>
    </row>
    <row r="14" spans="1:19" s="9" customFormat="1" ht="33" x14ac:dyDescent="0.5">
      <c r="A14" s="10" t="s">
        <v>18</v>
      </c>
      <c r="B14" s="39" t="s">
        <v>19</v>
      </c>
      <c r="C14" s="40"/>
      <c r="D14" s="40"/>
      <c r="E14" s="41"/>
      <c r="F14" s="11"/>
      <c r="G14" s="34">
        <f>G15+G16+G17+G18</f>
        <v>0</v>
      </c>
      <c r="H14" s="34">
        <f>H15+H16+H17+H18</f>
        <v>444928892</v>
      </c>
      <c r="I14" s="12"/>
      <c r="J14" s="12"/>
      <c r="K14" s="34">
        <f t="shared" ref="K14:N14" si="1">K15+K16+K17+K18</f>
        <v>0</v>
      </c>
      <c r="L14" s="34">
        <f t="shared" si="1"/>
        <v>101</v>
      </c>
      <c r="M14" s="34">
        <f t="shared" si="1"/>
        <v>3240250</v>
      </c>
      <c r="N14" s="34">
        <f t="shared" si="1"/>
        <v>3240250</v>
      </c>
      <c r="O14" s="12"/>
      <c r="P14" s="12"/>
      <c r="Q14" s="34">
        <f>Q15+Q16+Q17+Q18</f>
        <v>101</v>
      </c>
      <c r="R14" s="34">
        <f>R15+R16+R17+R18</f>
        <v>444928892</v>
      </c>
      <c r="S14" s="12"/>
    </row>
    <row r="15" spans="1:19" ht="159" customHeight="1" x14ac:dyDescent="0.45">
      <c r="A15" s="13"/>
      <c r="B15" s="35" t="s">
        <v>20</v>
      </c>
      <c r="C15" s="35" t="s">
        <v>21</v>
      </c>
      <c r="D15" s="35" t="s">
        <v>20</v>
      </c>
      <c r="E15" s="35" t="s">
        <v>21</v>
      </c>
      <c r="F15" s="8" t="s">
        <v>27</v>
      </c>
      <c r="G15" s="36"/>
      <c r="H15" s="37">
        <v>444928892</v>
      </c>
      <c r="I15" s="8" t="s">
        <v>14</v>
      </c>
      <c r="J15" s="8"/>
      <c r="K15" s="37"/>
      <c r="L15" s="37"/>
      <c r="M15" s="37">
        <f>3052500+187750</f>
        <v>3240250</v>
      </c>
      <c r="N15" s="37"/>
      <c r="O15" s="8"/>
      <c r="P15" s="8" t="s">
        <v>27</v>
      </c>
      <c r="Q15" s="36"/>
      <c r="R15" s="37">
        <f>H15-M15</f>
        <v>441688642</v>
      </c>
      <c r="S15" s="8" t="s">
        <v>14</v>
      </c>
    </row>
    <row r="16" spans="1:19" ht="165" x14ac:dyDescent="0.45">
      <c r="A16" s="13"/>
      <c r="B16" s="35" t="s">
        <v>40</v>
      </c>
      <c r="C16" s="35" t="s">
        <v>41</v>
      </c>
      <c r="D16" s="35" t="s">
        <v>42</v>
      </c>
      <c r="E16" s="50" t="s">
        <v>43</v>
      </c>
      <c r="F16" s="8"/>
      <c r="G16" s="36"/>
      <c r="H16" s="37"/>
      <c r="I16" s="8"/>
      <c r="J16" s="8" t="s">
        <v>44</v>
      </c>
      <c r="K16" s="37"/>
      <c r="L16" s="37">
        <v>1</v>
      </c>
      <c r="M16" s="37"/>
      <c r="N16" s="37">
        <v>3052500</v>
      </c>
      <c r="O16" s="8" t="s">
        <v>14</v>
      </c>
      <c r="P16" s="8" t="s">
        <v>44</v>
      </c>
      <c r="Q16" s="36">
        <f>G16-K16+L16</f>
        <v>1</v>
      </c>
      <c r="R16" s="37">
        <f>H16-M16+N16</f>
        <v>3052500</v>
      </c>
      <c r="S16" s="8" t="s">
        <v>14</v>
      </c>
    </row>
    <row r="17" spans="1:19" ht="110.25" customHeight="1" x14ac:dyDescent="0.45">
      <c r="A17" s="13"/>
      <c r="B17" s="35" t="s">
        <v>45</v>
      </c>
      <c r="C17" s="35" t="s">
        <v>46</v>
      </c>
      <c r="D17" s="35" t="s">
        <v>47</v>
      </c>
      <c r="E17" s="35" t="s">
        <v>48</v>
      </c>
      <c r="F17" s="8"/>
      <c r="G17" s="36"/>
      <c r="H17" s="37"/>
      <c r="I17" s="8"/>
      <c r="J17" s="8" t="s">
        <v>34</v>
      </c>
      <c r="K17" s="37"/>
      <c r="L17" s="37">
        <v>50</v>
      </c>
      <c r="M17" s="37"/>
      <c r="N17" s="37">
        <v>87750</v>
      </c>
      <c r="O17" s="8" t="s">
        <v>22</v>
      </c>
      <c r="P17" s="8" t="s">
        <v>34</v>
      </c>
      <c r="Q17" s="36">
        <f>G17-K17+L17</f>
        <v>50</v>
      </c>
      <c r="R17" s="37">
        <f>H17-M17+N17</f>
        <v>87750</v>
      </c>
      <c r="S17" s="8" t="s">
        <v>22</v>
      </c>
    </row>
    <row r="18" spans="1:19" ht="110.25" customHeight="1" x14ac:dyDescent="0.45">
      <c r="A18" s="13"/>
      <c r="B18" s="35" t="s">
        <v>49</v>
      </c>
      <c r="C18" s="35" t="s">
        <v>50</v>
      </c>
      <c r="D18" s="35" t="s">
        <v>51</v>
      </c>
      <c r="E18" s="35" t="s">
        <v>52</v>
      </c>
      <c r="F18" s="8"/>
      <c r="G18" s="36"/>
      <c r="H18" s="37"/>
      <c r="I18" s="8"/>
      <c r="J18" s="8" t="s">
        <v>34</v>
      </c>
      <c r="K18" s="37"/>
      <c r="L18" s="37">
        <v>50</v>
      </c>
      <c r="M18" s="37"/>
      <c r="N18" s="37">
        <v>100000</v>
      </c>
      <c r="O18" s="8" t="s">
        <v>22</v>
      </c>
      <c r="P18" s="8" t="s">
        <v>34</v>
      </c>
      <c r="Q18" s="36">
        <f>G18-K18+L18</f>
        <v>50</v>
      </c>
      <c r="R18" s="37">
        <f>H18-M18+N18</f>
        <v>100000</v>
      </c>
      <c r="S18" s="8" t="s">
        <v>22</v>
      </c>
    </row>
    <row r="19" spans="1:19" s="7" customFormat="1" ht="35.25" customHeight="1" x14ac:dyDescent="0.45">
      <c r="A19" s="14"/>
      <c r="B19" s="51" t="s">
        <v>15</v>
      </c>
      <c r="C19" s="52"/>
      <c r="D19" s="52"/>
      <c r="E19" s="53"/>
      <c r="F19" s="15"/>
      <c r="G19" s="38">
        <f>G9+G11+G14</f>
        <v>86000</v>
      </c>
      <c r="H19" s="38">
        <f>H9+H11+H14</f>
        <v>1161720176</v>
      </c>
      <c r="I19" s="16"/>
      <c r="J19" s="16"/>
      <c r="K19" s="38">
        <f t="shared" ref="K19:N19" si="2">K9+K11+K14</f>
        <v>0</v>
      </c>
      <c r="L19" s="38">
        <f t="shared" si="2"/>
        <v>10677</v>
      </c>
      <c r="M19" s="38">
        <f t="shared" si="2"/>
        <v>9599130</v>
      </c>
      <c r="N19" s="38">
        <f t="shared" si="2"/>
        <v>9532970</v>
      </c>
      <c r="O19" s="16"/>
      <c r="P19" s="16"/>
      <c r="Q19" s="38">
        <f>Q9+Q11+Q14</f>
        <v>96677</v>
      </c>
      <c r="R19" s="38">
        <f>R9+R11+R14</f>
        <v>1161654016</v>
      </c>
      <c r="S19" s="17"/>
    </row>
  </sheetData>
  <mergeCells count="26">
    <mergeCell ref="B11:E11"/>
    <mergeCell ref="B14:E14"/>
    <mergeCell ref="B9:E9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  <mergeCell ref="I6:I7"/>
    <mergeCell ref="J6:J7"/>
    <mergeCell ref="R6:R7"/>
    <mergeCell ref="S6:S7"/>
    <mergeCell ref="K6:L6"/>
    <mergeCell ref="M6:N6"/>
    <mergeCell ref="O6:O7"/>
    <mergeCell ref="P6:P7"/>
    <mergeCell ref="Q6:Q7"/>
    <mergeCell ref="B19:E19"/>
  </mergeCells>
  <pageMargins left="0.11811023622047245" right="0.11811023622047245" top="0.74803149606299213" bottom="0.55118110236220474" header="0.31496062992125984" footer="0.31496062992125984"/>
  <pageSetup paperSize="9" scale="23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пр.№171п оn 07.08.2026г.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2026-08-10T10:32:56Z</dcterms:modified>
</cp:coreProperties>
</file>