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inash\Desktop\АЙНАШ\ЗАКУПКИ\2026\Утвержденный\Корректировка\"/>
    </mc:Choice>
  </mc:AlternateContent>
  <bookViews>
    <workbookView xWindow="0" yWindow="0" windowWidth="28800" windowHeight="12300"/>
  </bookViews>
  <sheets>
    <sheet name="пр.№193п оn 04.09.2026г." sheetId="1" r:id="rId1"/>
  </sheets>
  <definedNames>
    <definedName name="_xlnm.Print_Titles" localSheetId="0">'пр.№193п оn 04.09.2026г.'!#REF!</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3" i="1" l="1"/>
  <c r="R99" i="1"/>
  <c r="Q99" i="1"/>
  <c r="N99" i="1"/>
  <c r="M99" i="1"/>
  <c r="L99" i="1"/>
  <c r="K99" i="1"/>
  <c r="H99" i="1"/>
  <c r="G99" i="1"/>
  <c r="R75" i="1"/>
  <c r="Q75" i="1"/>
  <c r="N75" i="1"/>
  <c r="M75" i="1"/>
  <c r="L75" i="1"/>
  <c r="K75" i="1"/>
  <c r="H75" i="1"/>
  <c r="G75" i="1"/>
  <c r="R71" i="1"/>
  <c r="R70" i="1"/>
  <c r="Q70" i="1"/>
  <c r="N70" i="1"/>
  <c r="M70" i="1"/>
  <c r="L70" i="1"/>
  <c r="K70" i="1"/>
  <c r="H70" i="1"/>
  <c r="G70" i="1"/>
  <c r="R68" i="1"/>
  <c r="R67" i="1"/>
  <c r="Q67" i="1"/>
  <c r="N67" i="1"/>
  <c r="M67" i="1"/>
  <c r="L67" i="1"/>
  <c r="K67" i="1"/>
  <c r="H67" i="1"/>
  <c r="G67" i="1"/>
  <c r="R66" i="1"/>
  <c r="Q66" i="1"/>
  <c r="P66" i="1"/>
  <c r="R65" i="1"/>
  <c r="M64" i="1"/>
  <c r="M63" i="1" s="1"/>
  <c r="Q63" i="1"/>
  <c r="N63" i="1"/>
  <c r="L63" i="1"/>
  <c r="K63" i="1"/>
  <c r="H63" i="1"/>
  <c r="G63" i="1"/>
  <c r="R29" i="1"/>
  <c r="Q29" i="1"/>
  <c r="N29" i="1"/>
  <c r="M29" i="1"/>
  <c r="L29" i="1"/>
  <c r="K29" i="1"/>
  <c r="H29" i="1"/>
  <c r="G29" i="1"/>
  <c r="R25" i="1"/>
  <c r="Q25" i="1"/>
  <c r="N25" i="1"/>
  <c r="M25" i="1"/>
  <c r="L25" i="1"/>
  <c r="K25" i="1"/>
  <c r="H25" i="1"/>
  <c r="G25" i="1"/>
  <c r="R17" i="1"/>
  <c r="Q17" i="1"/>
  <c r="N17" i="1"/>
  <c r="M17" i="1"/>
  <c r="L17" i="1"/>
  <c r="K17" i="1"/>
  <c r="H17" i="1"/>
  <c r="G17" i="1"/>
  <c r="R15" i="1"/>
  <c r="Q15" i="1"/>
  <c r="N15" i="1"/>
  <c r="M15" i="1"/>
  <c r="L15" i="1"/>
  <c r="K15" i="1"/>
  <c r="H15" i="1"/>
  <c r="G15" i="1"/>
  <c r="R12" i="1"/>
  <c r="Q12" i="1"/>
  <c r="N12" i="1"/>
  <c r="M12" i="1"/>
  <c r="L12" i="1"/>
  <c r="K12" i="1"/>
  <c r="H12" i="1"/>
  <c r="G12" i="1"/>
  <c r="R9" i="1"/>
  <c r="Q9" i="1"/>
  <c r="Q103" i="1" s="1"/>
  <c r="N9" i="1"/>
  <c r="N103" i="1" s="1"/>
  <c r="M9" i="1"/>
  <c r="M103" i="1" s="1"/>
  <c r="L9" i="1"/>
  <c r="L103" i="1" s="1"/>
  <c r="K9" i="1"/>
  <c r="K103" i="1" s="1"/>
  <c r="H9" i="1"/>
  <c r="H103" i="1" s="1"/>
  <c r="G9" i="1"/>
  <c r="R64" i="1" l="1"/>
  <c r="R63" i="1" s="1"/>
  <c r="R103" i="1" s="1"/>
</calcChain>
</file>

<file path=xl/sharedStrings.xml><?xml version="1.0" encoding="utf-8"?>
<sst xmlns="http://schemas.openxmlformats.org/spreadsheetml/2006/main" count="708" uniqueCount="349">
  <si>
    <t>№ п/п</t>
  </si>
  <si>
    <t>Сатып алынатын тауарлардың, жұмыстардың, көрестілетін қызметтердің қазақ тіліндегі атаулары</t>
  </si>
  <si>
    <t>Сатып алынатын тауарлардың, жұмыстардың, көрестілетін қызметтердің орыс тіліндегі атаулары</t>
  </si>
  <si>
    <t>Сатып алынатын тауарлардың, жұмыстардың, көрестілетін қызметтердің қазақ тіліндегі сипаттамалары</t>
  </si>
  <si>
    <t>Сатып алынатын тауарлардың, жұмыстардың, көрестілетін қызметтердің орыс тіліндегі сипаттамалары</t>
  </si>
  <si>
    <t>Сатып алу жоспарында</t>
  </si>
  <si>
    <t>Өзгертулер</t>
  </si>
  <si>
    <t>Қорытынды</t>
  </si>
  <si>
    <t>өлшем бірлігі</t>
  </si>
  <si>
    <t>Саны</t>
  </si>
  <si>
    <t>Сатып алу құны, теңге</t>
  </si>
  <si>
    <t>Сатып алу тәсілі</t>
  </si>
  <si>
    <t>азайту</t>
  </si>
  <si>
    <t>үлкейту</t>
  </si>
  <si>
    <t>Барлығы:</t>
  </si>
  <si>
    <t>«Қазақстан Республикасы Ұлттық Банкінің Банкнот фабрикасы» шаруашылық жүргізу құқығы бар РМК бойынша</t>
  </si>
  <si>
    <t>2026 жылға арналған сатып алу жоспарына өзгертулер және (немесе) толықтырулар</t>
  </si>
  <si>
    <t>дана</t>
  </si>
  <si>
    <t>4.1.7</t>
  </si>
  <si>
    <t>Машиналар мен жабдықтар</t>
  </si>
  <si>
    <t>Таңбалауға арналған жабдық</t>
  </si>
  <si>
    <t>Оборудование для маркировки</t>
  </si>
  <si>
    <t>тендер</t>
  </si>
  <si>
    <t>1.1.1.3</t>
  </si>
  <si>
    <t>Күзет құралдары және дабылқаққышты пайдалану бойынша материалдар</t>
  </si>
  <si>
    <t>баға ұсыныстарын сұрату</t>
  </si>
  <si>
    <t>1.1.1.4</t>
  </si>
  <si>
    <t>Басқа жабдықты пайдалану бойынша материалдар</t>
  </si>
  <si>
    <t>1.1.3.2</t>
  </si>
  <si>
    <t>Арнайы жұмыс киімі және қорғаныс құралдары</t>
  </si>
  <si>
    <t>Асхана костюмі</t>
  </si>
  <si>
    <t>Костюм для столовой</t>
  </si>
  <si>
    <t xml:space="preserve">тікелей шарт жасасу </t>
  </si>
  <si>
    <t>қызмет</t>
  </si>
  <si>
    <t>1.1.1.1</t>
  </si>
  <si>
    <t>Компьютерлер мен компьютерлік жабдықтарды пайдалану бойынша материалдар</t>
  </si>
  <si>
    <t xml:space="preserve">W1450X Картриджі </t>
  </si>
  <si>
    <t>Картридж W1450X</t>
  </si>
  <si>
    <t>HP LaserJet Pro 3003dw лазерлік принтерлерге қара картридждер</t>
  </si>
  <si>
    <t>Черный картридж для лазерных принтеров HP LaserJet Pro 3003dw</t>
  </si>
  <si>
    <t xml:space="preserve">CE285A Картриджі </t>
  </si>
  <si>
    <t>Картридж CE285A</t>
  </si>
  <si>
    <t>HP LaserJet Pro P1102 лазерлік принтерлерге қара картридждер</t>
  </si>
  <si>
    <t>Черный картридж для лазерных принтеров HP LaserJet Pro P1102</t>
  </si>
  <si>
    <t>1.1.1.2</t>
  </si>
  <si>
    <t>Көбейту техникасын пайдалану бойынша материалдар</t>
  </si>
  <si>
    <t xml:space="preserve">Тонер-картридж </t>
  </si>
  <si>
    <t xml:space="preserve">Түрі: Xerox тонер картриджі        Үйлесімділік:  Xerox    WorkCentre 3025               </t>
  </si>
  <si>
    <t xml:space="preserve">Тип: Тонер-картридж  Xerox            Совместимость: Xerox WorkCentre 3025                       </t>
  </si>
  <si>
    <t>баға ұсыныстарын сұрау</t>
  </si>
  <si>
    <t xml:space="preserve">Тонер туба </t>
  </si>
  <si>
    <t xml:space="preserve">Түрі: (түтік) тонер қара                                     Үйлесімділік: Konica Minolta bizhub 300i                </t>
  </si>
  <si>
    <t xml:space="preserve">Тип: (туба) тонер черный                           Совместимость:Konica Minolta bizhub 300i                       </t>
  </si>
  <si>
    <t xml:space="preserve">Аккумулятор 12 V </t>
  </si>
  <si>
    <t>Кернеу-12В
Кепілдік мерзімі-12 ай.
Түрі - стационарлық батарея</t>
  </si>
  <si>
    <t>Напряжение-12В
Гарантийный срок- 12 мес.
Тип-Стационарный аккумулятор</t>
  </si>
  <si>
    <t>Техникалық майлар әр түрлі</t>
  </si>
  <si>
    <t>Масла технические разные</t>
  </si>
  <si>
    <t>Гидравликалық, редукторлық, консистентті майлау майлары және т. б.</t>
  </si>
  <si>
    <t>Масла гидравлические, редукторные, консистентные смазки и пр.</t>
  </si>
  <si>
    <t>Редуктор майы Mobil Gear 600 XP100</t>
  </si>
  <si>
    <t>Редукторное масло Mobil Gear 600 XP100</t>
  </si>
  <si>
    <t>Негізгі май түрі Минералды 
Тұтқырлық класы ISO 100</t>
  </si>
  <si>
    <t>Тип базового масла Минеральное
Класс вязкости ISO 100</t>
  </si>
  <si>
    <t>л.</t>
  </si>
  <si>
    <t>Майлау Mobilux EP2</t>
  </si>
  <si>
    <t>Смазка Mobilux EP2</t>
  </si>
  <si>
    <t>Nlgi класы 2, литий  қоюландырғыш түрі</t>
  </si>
  <si>
    <t>Класс по NLGI 2, тип загустителя литий-кальций</t>
  </si>
  <si>
    <t>кг.</t>
  </si>
  <si>
    <t>Күкірт қышқылды электролит</t>
  </si>
  <si>
    <t>Электролит серно-кислотный</t>
  </si>
  <si>
    <t>Электролит күкірт қышқылы болып табылады, 1% ерітіндінің сутегі иондарының (рН) концентрациясының көрсеткіші 1,0-1,1 шегінде, 20 С температурада тығыздығы 1,28 г / см3 шегінде, қаптама - 200 литр полиэтилен бөшкелер.</t>
  </si>
  <si>
    <t xml:space="preserve">Электролит серно-кислотный, показатель концентрации водородных ионов (рН) 1% -ного раствора в пределах 1,0-1,1, плотность при 20 С в пределах 1,28 г/см3, расфасовка – полиэтиленовые бочки 200 литров </t>
  </si>
  <si>
    <t>Панельдік кассета сүзгісі Өлшемі (350х350)мм.</t>
  </si>
  <si>
    <t>Панельные кассетные фильтра размер (350х350)мм.</t>
  </si>
  <si>
    <t>Ауаны тазарту сүзгісі кондиционерлеу жүйесіне арналған</t>
  </si>
  <si>
    <t>Фильтр для очистки воздуха системы кондиционирования</t>
  </si>
  <si>
    <t>Болат ысырма Ду80</t>
  </si>
  <si>
    <t>Задвижка стальная Ду80</t>
  </si>
  <si>
    <t>Шарлы кран Ду15</t>
  </si>
  <si>
    <t>Клапан обратный стальной Ду15</t>
  </si>
  <si>
    <t>Кран шаровой Ду15</t>
  </si>
  <si>
    <t>1.1.1.6</t>
  </si>
  <si>
    <t>Негізгі құралдардың ағымдық жөндеу жұмыстарына қажетті материалдар</t>
  </si>
  <si>
    <t xml:space="preserve">Технологиялық жабдықтарды жөндеуге арналған қосымша бөлшектер </t>
  </si>
  <si>
    <t xml:space="preserve">Запасные части для ремонта технологического оборудования  </t>
  </si>
  <si>
    <t xml:space="preserve">Habasit NHM-8ELBV-U2  
тасымалдаушы таспа </t>
  </si>
  <si>
    <t xml:space="preserve">Транспортерная лента Habasit NHM-8ELBV-U2  </t>
  </si>
  <si>
    <t xml:space="preserve">Ені (B) = 535 мм Ұзындығы (L) = 2480 мм, Шексіз flexproof            </t>
  </si>
  <si>
    <t xml:space="preserve">Ширина (B) = 535 мм Длина (L) = 2480 мм, Бесконечный flexproof            </t>
  </si>
  <si>
    <t xml:space="preserve">Ені (B) = 535 мм Ұзындығы (L) = 1670 мм, Шексіз flexproof            </t>
  </si>
  <si>
    <t xml:space="preserve">Ширина (B) = 535 мм Длина (L) = 1670 мм, Бесконечный flexproof            </t>
  </si>
  <si>
    <t>Күрте мен шалбардан тұрады. Аралас матадан, иніштері сары</t>
  </si>
  <si>
    <t>Костюм рабочий бежевая кокетка 
(куртка брюки)</t>
  </si>
  <si>
    <t>«ҚҰБ Банкнот фабрикасы» РМК логотипі бар ашық көк түсті (ашық көк) болуы тиіс ақшыл сары қамыты бар ерлер мен әйелдерге арналған жұмыс костюмі, оның ішінде күрте мен шалбар. ТР ТС 019/2011.</t>
  </si>
  <si>
    <t>Костюм рабочий мужской и женский с кокетками  бежевого цвета, включающий куртку и брюки, которые должны быть ярко-синего (василькового) цвета, с логотипом РГП «Банкнотная фабрика НБРК». ТР ТС 019/2011.</t>
  </si>
  <si>
    <t>жинақ</t>
  </si>
  <si>
    <t>Әйелдер костюмі, оның ішінде жакет пен шалбар. Ақ түсті, сирень жиектері бар жакет. ТР ТС 019/2011. МЕМСТ 12.4.280-2014</t>
  </si>
  <si>
    <t>Костюм женский, включающий жакет и брюки. Жакет белого цвета с сиреневой отделкой. Брюки сиреневого цвета.  ТР ТС 019/2011. ГОСТ 12.4.280-2014</t>
  </si>
  <si>
    <t xml:space="preserve">Алжапқыш-сарафан </t>
  </si>
  <si>
    <t xml:space="preserve">Фартук-сарафан </t>
  </si>
  <si>
    <t>Әйелдерге арналған бір бөлікті алжапқыш (фартук-көйлек), бүйірлерінен белбеу байланған, V-тәрізді мойын, жамау қалталы, ақ жиекпен көгілдір түсті. Алжапқыш матасы: аралас (67% полиэстер, 33% мақта), мыжылуға төзімді, күтім жасау оңай, салмағы 195 г/кв.м. TР ТС 019/2011.</t>
  </si>
  <si>
    <t>Цельнокроеный фартук женский (фартук-сарафан), с поясом,  завязывающимся по бокам, с V-образной горловиной, с накладными карманами, цвет бирюзовый с отделкой из тесьмы белого цвета. ТР ТС 019/2011.</t>
  </si>
  <si>
    <t>тікелей шарт жасасу</t>
  </si>
  <si>
    <t>ТҚЖБ операторлары үшін жылы джемпер</t>
  </si>
  <si>
    <t>Джемпер утепленный для операторов ОТСБ</t>
  </si>
  <si>
    <t>Операторларға арналған оқшауланған секіргіш, көк түсті,  шынтақ аймағындағы деформация мен қажалуды болдырмайтын берік полиамидті матадан жасалған қабаттары бар оқшауланған ерлер формасы. ТР ТС 017/2011.</t>
  </si>
  <si>
    <t>Джемпер утепленный для операторов  синего  цвета, мужской утепленный  форменный с накладками из прочной полиамидной ткани, которые предотвращают деформацию и истирание в области локтей.ТР ТС 017/2011.</t>
  </si>
  <si>
    <t xml:space="preserve"> ТҚЖБ үшін шалбар</t>
  </si>
  <si>
    <t xml:space="preserve">Брюки для ОТСБ </t>
  </si>
  <si>
    <t>Қара түсті ер адамның "Охранник" шалбары.TР ТС 019/2011.</t>
  </si>
  <si>
    <t>Брюки мужские "Охранник" черного цвета. ТР ТС 019/2011.</t>
  </si>
  <si>
    <t>Поло мақта-мата Футболкасы</t>
  </si>
  <si>
    <t>Футболка х/б "Поло"</t>
  </si>
  <si>
    <t>Жейде (футболка) мақтадан жасалған «Поло», кесілген жейде, ТР ТС 017/2011.</t>
  </si>
  <si>
    <t>Рубашка (Футболка) х/б «Поло», рубашечного покроя,  ТР ТС 017/2011.</t>
  </si>
  <si>
    <t>Түкті орамал</t>
  </si>
  <si>
    <t>Полотенце махровое</t>
  </si>
  <si>
    <t>Тозуға төзімділігі жоғары түкті сүлгі, өлшемі 50x90 сантиметр. TР ТС 019/2011.</t>
  </si>
  <si>
    <t>Полотенце махровое повышенной износостойкости, размер 50х90 сантиметров. ТР ТС 019/2011.</t>
  </si>
  <si>
    <t>Кепка</t>
  </si>
  <si>
    <t>Keпи ​​- бейсболка. Мата: аралас (65% полиэстер, 35% мақта). Түсі: ашық көк (жүгері гүлі көк). Өлшемі: 54-62 (реттелетін). TР ТС 019/2011.</t>
  </si>
  <si>
    <t>Кепи – бейсболка. Ткань: смесовая (65 % полиэфир, 35 % хлопок). Цвет: ярко-синий (васильковый). Размер: 54-62 (регулируемый). ТР ТС 019/2011.</t>
  </si>
  <si>
    <t xml:space="preserve">Күрте мен шалбардан тұрады. Аралас матадан, иніштері  қызыл  </t>
  </si>
  <si>
    <t>Костюм рабочий красная кокетка (куртка брюки)</t>
  </si>
  <si>
    <t>«ҚҰБ Банкнот фабрикасы» РМК логотипі бар ашық көк түсті (ашық көк) болуы тиіс, ашық қызыл  қамыты бар ерлер мен әйелдерге арналған жұмыс костюмі, оның ішінде күрте мен шалбар. ТР ТС 019/2011.</t>
  </si>
  <si>
    <t>Костюм рабочий мужской и женский с кокетками ярко-красного цвета, включающий куртку и брюки, которые должны быть ярко-синего (василькового) цвета, с логотипом РГП «Банкнотная фабрика НБРК». ТР ТС 019/2011.</t>
  </si>
  <si>
    <t>Қазандық костюмі</t>
  </si>
  <si>
    <t>Костюм для котельной</t>
  </si>
  <si>
    <t>«ҚҰБ Банкнот фабрикасы» РМК логотипі бар ерлер мақта-мата костюмі, оның ішінде күрте мен шалбар, қара көк түсті болуы тиіс. Костюм матасы: су өткізбейтін 100% мақта, тығыздығы 250 г/кв.м. ТР ТС 019/2011.</t>
  </si>
  <si>
    <t>Костюм мужской хлопчатобумажный, включающий куртку и брюки, которые должны быть темно синего цвета, с логотипом РГП «Банкнотная фабрика НБРК». Ткань костюма: 100% хлопок с водоотталкивающей отделкой, плотность 250 г/кв.м. ТР ТС 019/2011.</t>
  </si>
  <si>
    <t>Техникалық бөлімнің костюмі</t>
  </si>
  <si>
    <t>Костюм для технического отдела</t>
  </si>
  <si>
    <t>«ҚРҰБ Банкнот фабрикасы» РМК логотипі бар ерлер костюмі, оның ішінде күрте мен шалбар, қара көк түсті болуы тиіс.  ТР ТС 019/2011.</t>
  </si>
  <si>
    <t>Костюм мужской, включающий куртку и брюки, которые должны быть темно синего цвета, с логотипом РГП «Банкнотная фабрика НБРК». ТР ТС 019/2011.</t>
  </si>
  <si>
    <t xml:space="preserve">Сантехниктерге арналған су жұқпайтын костюм </t>
  </si>
  <si>
    <t>Костюм с водоотталкивающей пропиткой для сантехников</t>
  </si>
  <si>
    <t>Ерлерге арналған су өткізбейтін костюм (куртка, шалбар). Су өткізбейтін аралас матадан жасалған. Жеңіл қорғаныс костюмі, адам терісін, киімін, сұйық, тамшы аэрозольді заттардың әсерінен қорғау кезінде персоналға арналған әмбебап арнайы киім ретінде пайдалануға арналған. ТР ТС 019/2011.</t>
  </si>
  <si>
    <t>Костюм мужской непромокаемый, (куртка, брюки). Изготовлен из смесовой ткани с водоотталкивающей пропиткой. Лёгкий защитный костюм, предназначен для использования в качестве универсальной специальной одежды персонала, при защите кожных покровов человека, одежды, от воздействия жидких, капельно-аэрозольных веществ.ТР ТС 019/2011.</t>
  </si>
  <si>
    <t>Отқа төзімді сіңдіру/әрлеу костюмі (дәнекерлеуші үшін)</t>
  </si>
  <si>
    <t>Костюм с огнезащитной пропиткой/отделкой (для сварщика)</t>
  </si>
  <si>
    <t>Дәнекерлеушінің спилкпен (ІҚМ 21) (күрте + шалбар) біріктірілген костюмі. 3-сынып ұшқыннан, балқытылған металдан, масштабтан қорғау. ТР ТС 019/2011.</t>
  </si>
  <si>
    <t>Костюм сварщика комбинированный со спилком (КС 21) (куртка + брюки). 3 класс защиты от искр, брызг расплавленного металла, окалины. ТР ТС 019/2011</t>
  </si>
  <si>
    <t>ТҚЖБ ИТҚ үшін жылы джемпер</t>
  </si>
  <si>
    <t>Джемпер утепленный для ИТР  ОТСБ</t>
  </si>
  <si>
    <t xml:space="preserve"> ИТҚ арналған оқшауланған секіргіш, көк түсті,  шынтақ аймағындағы деформация мен қажалуды болдырмайтын берік полиамидті матадан жасалған қабаттары бар оқшауланған ерлер формасы. ТР ТС 017/2011.</t>
  </si>
  <si>
    <t>Джемпер утепленный для операторов  черного  цвета, мужской утепленный  форменный с накладками из прочной полиамидной ткани, которые предотвращают деформацию и истирание в области локтей.ТР ТС 017/2011.</t>
  </si>
  <si>
    <t>Әйелдердің ақ халаты</t>
  </si>
  <si>
    <t>Халат белый женский</t>
  </si>
  <si>
    <t>Әйелдерге арналған халат, ақ түсті, жартылай іргелес силуэт, орталық түймелі, жеңдерінде жеңдері бар, жамау қалталары және «ҚҰБ Банкнот фабрикасы» РМК логотипі бар. Халат матасы: аралас (65% полиэстер, 35% мақта), мыжуға төзімді, кірді және қанды кетірмейтін, тығыздығы 130 г/кв.м.                ТР ТС 019/2011.</t>
  </si>
  <si>
    <t>Халат женский, белого цвета, полуприлегающего силуэта, с центральной застежкой на пуговицы, с рукавами на манжетах, накладными карманами и с логотипом РГП «Банкнотная фабрика НБРК». Ткань халата: смесовая (65% полиэстер, 35% хлопок), малосминаемая с грязе- и  кровоотталкивающей отделкой, плотность 130 г/кв.м. ТР ТС 019/2011.</t>
  </si>
  <si>
    <t>ПКШУ арналған зертханалық халат</t>
  </si>
  <si>
    <t>Халат лабораторный для УИПК</t>
  </si>
  <si>
    <t>Тікелей силуэтті, орталық түймелі (4 тесігі, нейлон), бұралмалы ағылшын жағасы бар, қалтасы жоқ, тізе ұзындығы бар халат. Ақ түсті «таза бөлме» қызметкерлері үшін қайта пайдалануға болатын технологиялық киім жиынтықтарына арналған тосқауыл матасы (4-6 ИСО тазалық класы), электростатикалық қорғаныс. TР ТС 019/2011.</t>
  </si>
  <si>
    <t>Халат прямого силуэта, центральная застежка на пуговицы (4 прокола, нейлон), с отложным английским воротником, без карманов, длина до колена. Цвет белый.Ткань халата: барьерная ткань для технологических комплектов одежды, многократного использования для персонала «чистых помещений» (классы чистоты 4-6 ИСО), электростатическая защита. ТР ТС 019/2011.</t>
  </si>
  <si>
    <t>Жартылай комбинезон</t>
  </si>
  <si>
    <t>Полукомбинезон</t>
  </si>
  <si>
    <t>Жартылай комбинезон, кеудесі жоғары ерлердің жазы. Серпімді белдеуі бар иық белдіктері және фастекс. TР ТС 019/2011.</t>
  </si>
  <si>
    <t>Полукомбинезон мужской летний с высокой грудкой. Бретели с эластичной тесьмой и фастексами.  ТР ТС 019/2011.</t>
  </si>
  <si>
    <t xml:space="preserve"> Жылы күрте </t>
  </si>
  <si>
    <t>Куртка утепленная</t>
  </si>
  <si>
    <t>Пиджак ер адамға арналған жылытылған «Қыс», түсі қою көк. Өлшемдері: 88-92-ден 128-132-ге дейін, 170-176-дан 182-188-ге дейін өсу. TР ТС 019/2011.</t>
  </si>
  <si>
    <t xml:space="preserve">Куртка мужская утепленная «Зима», цвет темно-синий. Размеры: с 88-92 по 128-132, рост с 170-176 по 182-188. ТР ТС 019/2011. </t>
  </si>
  <si>
    <t>Жылытылынған шапкалар</t>
  </si>
  <si>
    <t>Шапка утепленная</t>
  </si>
  <si>
    <t>Құлаққапты қалпақ. Түсі: Қою-көк. МЕМСТ 10325-79.</t>
  </si>
  <si>
    <t>Шапка-ушанка. Цвет: темно-синий. ГОСТ 10325-79.</t>
  </si>
  <si>
    <t>Пластикалық карталар учаскесі  үшін қолғап</t>
  </si>
  <si>
    <t>Перчатки для участка пластиковых карт</t>
  </si>
  <si>
    <t>Карбон жіптері бар 100% тығыз тоқылған нейлоннан (13 тоқу класы) жасалған "Антистатик" қолғаптары. Электрондық өнеркәсіп үшін өте қолайлы. ТР ТС 019/2011, EN 388, EN 420. Өлшемдері: 9 және 10.</t>
  </si>
  <si>
    <t>Перчатки «Антистатик», изготовленные из 100% нейлона плотной вязки (13 класс вязки)  Идеально подходят для электронной промышленности. ТР ТС 019/2011,  EN 388, EN 420. Размеры: размер 9 и 10.</t>
  </si>
  <si>
    <t>жұп</t>
  </si>
  <si>
    <t>Карталарды таңдауға арналған әйелдер қолғаптары</t>
  </si>
  <si>
    <t>Перчатки женские для подборки карт</t>
  </si>
  <si>
    <t>Әйелдер қолғаптары. Материал: 75% мақта, 25% полиэстер. ТР ТС 019/2011, онда 7008/2018 к ГОСТ 12.4.252-2013.</t>
  </si>
  <si>
    <t>Перчатки женские. Материал: 75% хлопок, 25% полиэфир. ТР ТС 019/2011, ТО 7008/2018 к ГОСТ 12.4.252-2013.</t>
  </si>
  <si>
    <t>Басушы үшін резеңке қолғап</t>
  </si>
  <si>
    <t>Перчатки резиновые для печатников</t>
  </si>
  <si>
    <t xml:space="preserve">Қолды қорғау үшін резеңке қолғап. Механикалық беріктігі жоғары химиялық төзімді нитрил қолғаптары. </t>
  </si>
  <si>
    <t xml:space="preserve">Перчатки резиновые для защиты рук. Химически стойкие нитриловые перчатки с высокой механической прочностью. </t>
  </si>
  <si>
    <t>Жұмыс қолғаптары (тоқылған)</t>
  </si>
  <si>
    <t>Перчатки рабочие (трикотажные)</t>
  </si>
  <si>
    <t>Материал: 50% мақта, 50% полиэфир.
Тоқу класы: 10.
Мақсаты: қолды механикалық әсерден (абразиядан), жинау жұмыстарынан, металмен жұмыс істеуден және т.б. қорғау үшін.</t>
  </si>
  <si>
    <t>Материал: 50% хлопок, 50% полиэфир.
Класс вязки: 10.
Назначение: для защиты рук механических воздействий (истирания), уборочных работ, работ с металлом и прочее.</t>
  </si>
  <si>
    <t>Жартылай қорғаныс маскасы</t>
  </si>
  <si>
    <t>Полумаска защитная</t>
  </si>
  <si>
    <t>Өндірістік ортаның әртүрлі зиянды факторларынан (органикалық және бейорганикалық қосылыстар, қышқыл газдар мен булар, аэрозольдер) қорғауға арналған эластомерден жасалған жартылай Маска (сүзгілерді қолданған кезде).</t>
  </si>
  <si>
    <t xml:space="preserve">Полумаска из эластомера для защиты от различных вредных факторов производственной среды (органических и неорганических соединений, кислых газов и паров, аэрозолей) (при применении фильтров). </t>
  </si>
  <si>
    <t>6057 жартылай маска патроны (ауыстырылатын сүзгі)</t>
  </si>
  <si>
    <t>Патрон для полумасок 6057 (сменный фильтр)</t>
  </si>
  <si>
    <t>Патрон-жартылай қорғаныс маскаларына арналған ауыстырылатын сүзгі. Газдар мен булардан, сондай-ақ аэрозольдерден (шаң, тұман, түтін және т.б.) қорғауды қамтамасыз етеді, газдар мен булардан қорғау үшін байонет бекіткіші бар, шаңнан, тұманнан, бүріккіш бояудан, пестицидтерден қорғау үшін алдын ала сүзгілері бар.
Қаптама 2 дана.
ТР КО 019/2011.</t>
  </si>
  <si>
    <t>Патрон – сменный фильтр для полумасок защитных. Обеспечивает защиту как от газов и паров, так и от аэрозолей (пылей, туманов, дымов и т.п.), с байонетным креплением для защиты от газов и паров, c предфильтрами для защиты от пыли, туманов, распыляемой краски, пестицидов.
Упаковка 2 шт.уки.
ТР ТС 019/2011.</t>
  </si>
  <si>
    <t>қап.</t>
  </si>
  <si>
    <t>Шуға қарсы құлаққаптар</t>
  </si>
  <si>
    <t>Наушники противошумные</t>
  </si>
  <si>
    <t>85 дБ-ден жоғары өндірістік шудың әсерінен есту органдарын қорғауға арналған 1440 класты премиум (Н510А) ЗМ құлаққаптары. Акустикалық тиімділік: 27 дБ. Төселген бас киім, қысымды реттеу жүйесі. Ыңғайлы, жұмсақ, кең дыбыс өткізбейтін жастықтар және жұмсақ жастықшалар. Құлаққап тостағандары биіктігі бойынша реттеледі.</t>
  </si>
  <si>
    <t xml:space="preserve">Наушники ЗМ 1440 класса Премиум (Н510А), предназначенные для защиты органов слуха в условиях воздействия производственного шума с уровнем свыше 85 дБ. Акустическая эффективность: 27 дБ. Оголовье с мягкой подкладкой, система регулировки давления стяжки. Комфортные, мягкие, широкие звукоизолирующие подушки и мягкие амортизирующие прокладки. Чаши наушников регулируются по высоте. </t>
  </si>
  <si>
    <t>Дәнекерлеу қалқаны</t>
  </si>
  <si>
    <t>Сварочный щиток</t>
  </si>
  <si>
    <t>Дәнекерлеу қалқаны жарық сүзгісімен жабдықталған. Автоматты күңгірттенетін жарық сүзгісі бар бюджеттік дәнекерлеу қалқаны дәнекерлеу жұмыстарының негізгі түрлеріне арналған, дәнекерлеу жұмыстарын жүргізу кезінде көзді және бетті қорғауға қабілетті.</t>
  </si>
  <si>
    <t xml:space="preserve">Сварочный щиток в комплектации со светофильтром. Бюджетный сварочный щиток с автоматическим затемняющимся светофильтром, предназначен для основных видов сварочных работ, способен предохранить глаза и лицо при осуществлении сварочных работ. </t>
  </si>
  <si>
    <t>Жұмыс халаты</t>
  </si>
  <si>
    <t>Халат рабочий</t>
  </si>
  <si>
    <t>ҚРҰБ Банкнот фабрикасы РМК логотипі бар әйелдер мен ерлерге арналған халат. Халат матасы: аралас (65% артық емес полиэстер, 35% кем емес мақта), салмағы 235 г/м2, мыжуға төзімді антистатикалық қабаты бар. TР ТС 019/2011.</t>
  </si>
  <si>
    <t xml:space="preserve">Халат женский и мужской с логотипом РГП «Банкнотная фабрика НБРК», без карманов. Центральная застежка на пуговицы, отложной воротник с лацканами. Ткань халата: смесовая (не более 65% полиэстер, не менее 35% хлопок), плотность не менее 235 г/кв.м., малосминаемая, с антистатической отделкой. TР ТС 019/2011. </t>
  </si>
  <si>
    <t>Қорғаныс көзілдірігі (балқытылған металл мен ыстық бөлшектердің шашырауынан)</t>
  </si>
  <si>
    <t>Очки защитные (от брызг расплавленного металла и горячих частиц)</t>
  </si>
  <si>
    <t>Қорғаныш көзілдірік, қара / мөлдір пластик жақтау, мөлдір поликарбонатты линзалар</t>
  </si>
  <si>
    <t>Защитные очки, черная/прозрачная оправа из пластика, прозрачные линзы из поликарбоната</t>
  </si>
  <si>
    <t>Алжапқыш резеңкеленген</t>
  </si>
  <si>
    <t>Фартук прорезинненый</t>
  </si>
  <si>
    <t>Химия, мұнай-газ, тамақ және өнеркәсіптің басқа да салаларында қышқылдар (80% дейін) және сілтілер (50% дейін концентрация) ерітінділерімен жұмыс істеу кезінде пайдалану үшін резеңкеленген алжапқыш. Ұзындығы 120 см.
Түсі: зәйтүн Материал: 100% ПВХ жабыны бар полиэфир ТР КО 019/2011 ГОСТ 12.4029-76</t>
  </si>
  <si>
    <t>Фартук прорезиненный для использования при работе с растворами кислот (до 80 %) и щелочей (концентрацией до 50%) в химической, нефтегазовой, пищевой и других отраслях промышленности. Длина 120 см.
Цвет: оливковый Материал: 100% полиэфир с ПВХ –пркрытием ТР ТС 019/2011 ГОСТ 12.4029-76ТР ТС 019/2011 ГОСТ 12.4.029-76</t>
  </si>
  <si>
    <t>Спилкалы жең</t>
  </si>
  <si>
    <t>Нарукавник спилковые</t>
  </si>
  <si>
    <t>Жеңдер дәнекерлеу кезінде қолдар мен иықтарды, сондай-ақ негізгі костюмді барынша қорғауды қамтамасыз етеді.</t>
  </si>
  <si>
    <t xml:space="preserve">Нарукавники обеспечивают максимальную защиту рук и плеч, а также основного костюма при выполнении сварочных работ. </t>
  </si>
  <si>
    <t>Бір реттік комбинезон</t>
  </si>
  <si>
    <t>Одноразовый комбинезон</t>
  </si>
  <si>
    <t>Бір реттік комбинезон қызметкерлерге су химикаттары мен құрғақ шаңнан сапалы тосқауыл қорғанысын қамтамасыз етеді</t>
  </si>
  <si>
    <t>Одноразовый комбинезон обеспечивает персоналу качественную барьерную защиту от водных химикатов и сухой пыли. Нестерильно.</t>
  </si>
  <si>
    <t>Резина қолғап</t>
  </si>
  <si>
    <t>Перчатки резиновые</t>
  </si>
  <si>
    <t>100% латекс, тұманға қарсы мақта астары.</t>
  </si>
  <si>
    <t>100% латекс, с внутренним хлопковым напылением против запотевания.</t>
  </si>
  <si>
    <t>1.1.4.1</t>
  </si>
  <si>
    <t>Негізгі материалдарға шығыстар</t>
  </si>
  <si>
    <t>Өнім өндіруге арналған негізгі материалдар</t>
  </si>
  <si>
    <t>Основные материалы для производства  продукции</t>
  </si>
  <si>
    <t>теңге</t>
  </si>
  <si>
    <t>Кедендік рәсімдеу қызметі (брокерлік қызмет)</t>
  </si>
  <si>
    <t>Услуги по таможенному оформлению (брокерские услуги)</t>
  </si>
  <si>
    <t>Пошта маркаларын басуға арналған арнайы желімді қағаз</t>
  </si>
  <si>
    <t>Бумага гуммированая для печати почтовых марок</t>
  </si>
  <si>
    <t>• Өлшемі –  430 мм.
• Тығыздығы – 100 гр / шаршы метр. (±5%).
•  Қағаздың оң жақ беті жылтыр емес.</t>
  </si>
  <si>
    <t>• Формат –  430 мм.
• Плотность – 100 гр/кв.м. (±5%).                    • Мелованная с лицевой стороны.</t>
  </si>
  <si>
    <t>м2</t>
  </si>
  <si>
    <t>1.1.4.2</t>
  </si>
  <si>
    <t>Қосымша материалдарға шығыстар</t>
  </si>
  <si>
    <t xml:space="preserve">Өнімді өндіру үшін қосымша материалдар </t>
  </si>
  <si>
    <t>Вспомогательные материалы для производства продукции</t>
  </si>
  <si>
    <t>Голографиялық фольга</t>
  </si>
  <si>
    <t>Голографическая фольга</t>
  </si>
  <si>
    <t>Орамның ені - 30 мм, орамның ішкі диаметрі - 76 мм, орамның сыртқы диаметру - 110 мм.</t>
  </si>
  <si>
    <t>Ширина рулона – 30 мм, диаметр втулки рулона - 76 мм, внешний диаметр рулона – 110 мм</t>
  </si>
  <si>
    <t>1.1.5.2</t>
  </si>
  <si>
    <t>Басқалары</t>
  </si>
  <si>
    <t>Ролл перделер</t>
  </si>
  <si>
    <t>Ролл шторы</t>
  </si>
  <si>
    <t>Материал: полиэстр. Жарық өткізгіштік: жартылай мөлдір. Түсі: сарғыш</t>
  </si>
  <si>
    <t>Материал:полиэстр. Светопроницаемость:полупрозрачный. Цвет: бежевый</t>
  </si>
  <si>
    <t>кв.м</t>
  </si>
  <si>
    <t>Қазақстан Республикасының туы</t>
  </si>
  <si>
    <t>Флаг Республики Казахстан</t>
  </si>
  <si>
    <t>Өлшемі-0,75-1,5 м. Әр 50 см сайын лювестің болуы. Пішіні тік төртбұрышты, матаның түсі аспандай көк, ортасында-32 сәулесі бар күн, күннің астында-самғаған дала бүркіт. Біліктің жанында-ұлттық ою-өрнегі бар тік жолақ ("қошқар мүйіз"), сурет түсі алтын (сары). Матасы (полиэстер/габардин немесе баламасы), ауа райы әсеріне төзімді (жел, жауын-шашын, ультракүлгін). Матаның тығыздығы кемінде 100-120/м2.</t>
  </si>
  <si>
    <t>Размер-0,75-1,5 м. Наличие лювесов через каждые 50см. Форма прямоугольная, цвет полотна небесной-голубой, в центре-солнце с 32 лучами, под солнцем-парящий степной орел. У древка-вертикальная полоса с национальным орнаментом ("қошқар мүйіз"), цвет изображения золотистый (желтый). Ткань (полиэстер/габардин или аналог), устойчивая к воздействию погодных условий (ветер, осадки, ультрафиолет). Плотность ткани не менее 100-120/м2.</t>
  </si>
  <si>
    <t>Фирмалық ту</t>
  </si>
  <si>
    <t>Флаг фирменный</t>
  </si>
  <si>
    <t>Флаг города Алматы</t>
  </si>
  <si>
    <t>1.2.1</t>
  </si>
  <si>
    <t>Тамақтану өнімдері</t>
  </si>
  <si>
    <t>Жаздық баклажан</t>
  </si>
  <si>
    <t>Баклажаны летние</t>
  </si>
  <si>
    <t xml:space="preserve">Сұрыпталған </t>
  </si>
  <si>
    <t>Отборные</t>
  </si>
  <si>
    <t>кг</t>
  </si>
  <si>
    <t>Қыстық баклажан</t>
  </si>
  <si>
    <t>Баклажаны зимние</t>
  </si>
  <si>
    <t>Макарон өнімдері</t>
  </si>
  <si>
    <t>Изделия макаронные</t>
  </si>
  <si>
    <t>Бидай ұнынан жасалған.</t>
  </si>
  <si>
    <t>Изготавливаемые из пшеничной муки.</t>
  </si>
  <si>
    <t>Жаздық кәділер</t>
  </si>
  <si>
    <t>Кабачки летние</t>
  </si>
  <si>
    <t>Қыстық кәділер</t>
  </si>
  <si>
    <t>Кабачки зимние</t>
  </si>
  <si>
    <t xml:space="preserve"> Қыстық ақ түсті орамжапырақ</t>
  </si>
  <si>
    <t>Капуста зимняя</t>
  </si>
  <si>
    <t>Балғын ақ түсті орамжапырақ</t>
  </si>
  <si>
    <t>Свежая белокочанная</t>
  </si>
  <si>
    <t>Жаздық картоп</t>
  </si>
  <si>
    <t>Картофель летний</t>
  </si>
  <si>
    <t>Ерте және кеш сорттар</t>
  </si>
  <si>
    <t>Сорта ранние и поздние</t>
  </si>
  <si>
    <t>Бұршақ жармасы</t>
  </si>
  <si>
    <t>Крупа из гороха</t>
  </si>
  <si>
    <t>Мөшекте, 25 кг</t>
  </si>
  <si>
    <t>В мешке, 25кг.</t>
  </si>
  <si>
    <t>Жаздық пияз</t>
  </si>
  <si>
    <t>Лук летний</t>
  </si>
  <si>
    <t xml:space="preserve">Балғын. Сұрыпталған. </t>
  </si>
  <si>
    <t>Свежий, отборный</t>
  </si>
  <si>
    <t>Майонез</t>
  </si>
  <si>
    <t>800 г банка.</t>
  </si>
  <si>
    <t>Банка 800г.</t>
  </si>
  <si>
    <t>қапт.</t>
  </si>
  <si>
    <t>Кілегейлі май</t>
  </si>
  <si>
    <t>Масло сливочное</t>
  </si>
  <si>
    <t xml:space="preserve"> Майлылығы 80%, қаптама 200 г.</t>
  </si>
  <si>
    <t xml:space="preserve"> 80% жирности, в пачке 200г.</t>
  </si>
  <si>
    <t>Бидай ұны</t>
  </si>
  <si>
    <t xml:space="preserve">Мука пшеничная </t>
  </si>
  <si>
    <t>Жоғарғы сорт. Дәруменделген.</t>
  </si>
  <si>
    <t>Высший сорт.Фортицированная.</t>
  </si>
  <si>
    <t>Грунтты қияр</t>
  </si>
  <si>
    <t>Огурцы грунтовые</t>
  </si>
  <si>
    <t xml:space="preserve">Сұрыпталған, балғын </t>
  </si>
  <si>
    <t>Свежие отборные</t>
  </si>
  <si>
    <t>Грунтты бұрыш</t>
  </si>
  <si>
    <t>Перец  грунтовый</t>
  </si>
  <si>
    <t>Свежий отборный</t>
  </si>
  <si>
    <t>Жылыжай бұрыш</t>
  </si>
  <si>
    <t>Перец  тепличный</t>
  </si>
  <si>
    <t>Сельдь</t>
  </si>
  <si>
    <t>Аздап тұздалған</t>
  </si>
  <si>
    <t>Слабосоленая</t>
  </si>
  <si>
    <t xml:space="preserve">Кілегей </t>
  </si>
  <si>
    <t>Сметана</t>
  </si>
  <si>
    <t>Стак 700г. 10% майлы</t>
  </si>
  <si>
    <t>Стак 700г. 10% жирн.</t>
  </si>
  <si>
    <t>Кептірілген жемістер</t>
  </si>
  <si>
    <t>Сухофрукты</t>
  </si>
  <si>
    <t>Ірімшік</t>
  </si>
  <si>
    <t>Сыр</t>
  </si>
  <si>
    <t>Қатты сорттар. Майлылығы 50%</t>
  </si>
  <si>
    <t>Твердых сортов. 50% жирности.</t>
  </si>
  <si>
    <t>Жаңа піскен нан</t>
  </si>
  <si>
    <t>Хлеб свежий</t>
  </si>
  <si>
    <t>Балғын</t>
  </si>
  <si>
    <t>Свежий</t>
  </si>
  <si>
    <t>Жаздық сарымсақ</t>
  </si>
  <si>
    <t>Чеснок летний</t>
  </si>
  <si>
    <t>Сұрыпталған. Балғын, ерте сорттары</t>
  </si>
  <si>
    <t>Отборный. Свежий, ранние сорта.</t>
  </si>
  <si>
    <t>Қыстық сарымсақ</t>
  </si>
  <si>
    <t>Чеснок зимний</t>
  </si>
  <si>
    <t>Сұрыпталған. Балғын.</t>
  </si>
  <si>
    <t>Отборный. Свежий.</t>
  </si>
  <si>
    <t>Жұмыртқа</t>
  </si>
  <si>
    <t xml:space="preserve">Яйца </t>
  </si>
  <si>
    <t xml:space="preserve">Бірінші санаттағы балғын ас жұмыртқасы </t>
  </si>
  <si>
    <t xml:space="preserve">Столовые яйца первой категории </t>
  </si>
  <si>
    <t>Электр бланкілерін жасау бойынша автоматты төлқұжат желісі.төлқұжаттар және басқа құжат.№ 9592 өнімді жаңғырту</t>
  </si>
  <si>
    <t>Автоматическая паспортная линия по изготовлению бланков электр.паспортов и другой документ.продукции №9592 модернизация</t>
  </si>
  <si>
    <t>Электр бланкілерін дайындау бойынша автоматты паспорт желісінің электрондық компоненттерін ауыстыру.төлқұжаттар және басқа құжат. өнімдер</t>
  </si>
  <si>
    <t>Замена электронных компонентов автоматической паспортной линии по изготовлению бланков электр.паспортов и другой документ.продукции</t>
  </si>
  <si>
    <t xml:space="preserve">Сиялы баспа шығару жабдығы </t>
  </si>
  <si>
    <t>Оборудование для струйной печати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</si>
</sst>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р_._-;\-* #,##0.00_р_._-;_-* &quot;-&quot;??_р_._-;_-@_-"/>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b/>
      <sz val="20"/>
      <color theme="1"/>
      <name val="Times New Roman"/>
      <family val="1"/>
      <charset val="204"/>
    </font>
    <font>
      <sz val="10"/>
      <color theme="1"/>
      <name val="Calibri"/>
      <family val="2"/>
      <scheme val="minor"/>
    </font>
    <font>
      <sz val="16"/>
      <color theme="1"/>
      <name val="Calibri"/>
      <family val="2"/>
      <scheme val="minor"/>
    </font>
    <font>
      <sz val="14"/>
      <color theme="1"/>
      <name val="Calibri"/>
      <family val="2"/>
      <scheme val="minor"/>
    </font>
    <font>
      <sz val="12"/>
      <color theme="1"/>
      <name val="Calibri"/>
      <family val="2"/>
      <scheme val="minor"/>
    </font>
    <font>
      <sz val="16"/>
      <color theme="1"/>
      <name val="Calibri"/>
      <family val="2"/>
      <charset val="204"/>
      <scheme val="minor"/>
    </font>
    <font>
      <sz val="14"/>
      <color theme="1"/>
      <name val="Calibri"/>
      <family val="2"/>
      <charset val="204"/>
      <scheme val="minor"/>
    </font>
    <font>
      <sz val="12"/>
      <color theme="1"/>
      <name val="Calibri"/>
      <family val="2"/>
      <charset val="204"/>
      <scheme val="minor"/>
    </font>
    <font>
      <sz val="11"/>
      <color theme="1"/>
      <name val="Calibri"/>
      <family val="2"/>
      <scheme val="minor"/>
    </font>
    <font>
      <sz val="10"/>
      <name val="Arial Cyr"/>
      <charset val="204"/>
    </font>
    <font>
      <sz val="22"/>
      <color theme="1"/>
      <name val="Times New Roman"/>
      <family val="1"/>
      <charset val="204"/>
    </font>
    <font>
      <sz val="14"/>
      <color theme="1"/>
      <name val="Times New Roman"/>
      <family val="1"/>
      <charset val="204"/>
    </font>
    <font>
      <b/>
      <sz val="14"/>
      <color theme="1"/>
      <name val="Times New Roman"/>
      <family val="1"/>
      <charset val="204"/>
    </font>
    <font>
      <b/>
      <sz val="22"/>
      <color theme="1"/>
      <name val="Times New Roman"/>
      <family val="1"/>
      <charset val="204"/>
    </font>
    <font>
      <sz val="22"/>
      <color theme="1"/>
      <name val="Calibri"/>
      <family val="2"/>
      <scheme val="minor"/>
    </font>
    <font>
      <b/>
      <sz val="24"/>
      <color theme="1"/>
      <name val="Times New Roman"/>
      <family val="1"/>
      <charset val="204"/>
    </font>
    <font>
      <sz val="24"/>
      <color theme="1"/>
      <name val="Calibri"/>
      <family val="2"/>
      <scheme val="minor"/>
    </font>
    <font>
      <sz val="16"/>
      <color theme="1"/>
      <name val="Times New Roman"/>
      <family val="1"/>
      <charset val="204"/>
    </font>
    <font>
      <sz val="10"/>
      <color theme="1"/>
      <name val="Times New Roman"/>
      <family val="1"/>
      <charset val="204"/>
    </font>
    <font>
      <sz val="36"/>
      <color theme="1"/>
      <name val="Times New Roman"/>
      <family val="1"/>
      <charset val="204"/>
    </font>
    <font>
      <sz val="36"/>
      <color theme="1"/>
      <name val="Calibri"/>
      <family val="2"/>
      <scheme val="minor"/>
    </font>
    <font>
      <sz val="18"/>
      <color theme="1"/>
      <name val="Times New Roman"/>
      <family val="1"/>
      <charset val="204"/>
    </font>
    <font>
      <b/>
      <sz val="26"/>
      <color theme="1"/>
      <name val="Times New Roman"/>
      <family val="1"/>
      <charset val="204"/>
    </font>
    <font>
      <sz val="26"/>
      <color theme="1"/>
      <name val="Times New Roman"/>
      <family val="1"/>
      <charset val="204"/>
    </font>
    <font>
      <b/>
      <sz val="28"/>
      <color theme="1"/>
      <name val="Times New Roman"/>
      <family val="1"/>
      <charset val="204"/>
    </font>
  </fonts>
  <fills count="4">
    <fill>
      <patternFill patternType="none"/>
    </fill>
    <fill>
      <patternFill patternType="gray125"/>
    </fill>
    <fill>
      <patternFill patternType="solid">
        <fgColor rgb="FFFFFF99"/>
        <bgColor indexed="64"/>
      </patternFill>
    </fill>
    <fill>
      <patternFill patternType="solid">
        <fgColor rgb="FF99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5">
    <xf numFmtId="0" fontId="0" fillId="0" borderId="0"/>
    <xf numFmtId="0" fontId="16" fillId="0" borderId="0"/>
    <xf numFmtId="0" fontId="15" fillId="0" borderId="0"/>
    <xf numFmtId="0" fontId="14" fillId="0" borderId="0"/>
    <xf numFmtId="164" fontId="27" fillId="0" borderId="0" applyFont="0" applyFill="0" applyBorder="0" applyAlignment="0" applyProtection="0"/>
    <xf numFmtId="164" fontId="26" fillId="0" borderId="0" applyFont="0" applyFill="0" applyBorder="0" applyAlignment="0" applyProtection="0"/>
    <xf numFmtId="0" fontId="14" fillId="0" borderId="0"/>
    <xf numFmtId="0" fontId="26" fillId="0" borderId="0"/>
    <xf numFmtId="0" fontId="13"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9" fillId="0" borderId="0"/>
    <xf numFmtId="0" fontId="9" fillId="0" borderId="0"/>
    <xf numFmtId="0" fontId="8"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164" fontId="27" fillId="0" borderId="0" applyFont="0" applyFill="0" applyBorder="0" applyAlignment="0" applyProtection="0"/>
    <xf numFmtId="0" fontId="27"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61">
    <xf numFmtId="0" fontId="0" fillId="0" borderId="0" xfId="0"/>
    <xf numFmtId="0" fontId="19" fillId="0" borderId="0" xfId="0" applyFont="1"/>
    <xf numFmtId="0" fontId="20" fillId="0" borderId="0" xfId="0" applyFont="1"/>
    <xf numFmtId="0" fontId="21" fillId="0" borderId="0" xfId="0" applyFont="1" applyAlignment="1">
      <alignment wrapText="1"/>
    </xf>
    <xf numFmtId="0" fontId="21" fillId="0" borderId="0" xfId="0" applyFont="1"/>
    <xf numFmtId="0" fontId="22" fillId="0" borderId="0" xfId="0" applyFont="1"/>
    <xf numFmtId="0" fontId="0" fillId="0" borderId="0" xfId="0"/>
    <xf numFmtId="0" fontId="32" fillId="0" borderId="0" xfId="0" applyFont="1"/>
    <xf numFmtId="4" fontId="28" fillId="0" borderId="1" xfId="0" applyNumberFormat="1" applyFont="1" applyBorder="1" applyAlignment="1">
      <alignment horizontal="center" wrapText="1"/>
    </xf>
    <xf numFmtId="0" fontId="29" fillId="0" borderId="1" xfId="2" applyFont="1" applyBorder="1" applyAlignment="1"/>
    <xf numFmtId="0" fontId="31" fillId="0" borderId="1" xfId="2" applyFont="1" applyBorder="1" applyAlignment="1">
      <alignment vertical="center"/>
    </xf>
    <xf numFmtId="0" fontId="31" fillId="0" borderId="1" xfId="2" applyFont="1" applyBorder="1" applyAlignment="1">
      <alignment horizontal="center" vertical="center" wrapText="1"/>
    </xf>
    <xf numFmtId="4" fontId="33" fillId="0" borderId="1" xfId="2" applyNumberFormat="1" applyFont="1" applyBorder="1" applyAlignment="1">
      <alignment horizontal="center" vertical="center"/>
    </xf>
    <xf numFmtId="4" fontId="31" fillId="0" borderId="1" xfId="2" applyNumberFormat="1" applyFont="1" applyBorder="1" applyAlignment="1">
      <alignment horizontal="center" vertical="center"/>
    </xf>
    <xf numFmtId="0" fontId="15" fillId="0" borderId="0" xfId="2"/>
    <xf numFmtId="0" fontId="23" fillId="0" borderId="0" xfId="2" applyFont="1"/>
    <xf numFmtId="0" fontId="24" fillId="0" borderId="0" xfId="2" applyFont="1" applyAlignment="1">
      <alignment wrapText="1"/>
    </xf>
    <xf numFmtId="0" fontId="24" fillId="0" borderId="0" xfId="2" applyFont="1"/>
    <xf numFmtId="0" fontId="25" fillId="0" borderId="0" xfId="2" applyFont="1"/>
    <xf numFmtId="0" fontId="18" fillId="0" borderId="1" xfId="2" applyFont="1" applyBorder="1" applyAlignment="1">
      <alignment horizontal="center" vertical="center" wrapText="1"/>
    </xf>
    <xf numFmtId="0" fontId="36" fillId="0" borderId="1" xfId="2" applyFont="1" applyBorder="1" applyAlignment="1">
      <alignment horizontal="center" vertical="center"/>
    </xf>
    <xf numFmtId="0" fontId="36" fillId="0" borderId="1" xfId="2" applyFont="1" applyBorder="1" applyAlignment="1">
      <alignment horizontal="center" vertical="center" wrapText="1"/>
    </xf>
    <xf numFmtId="0" fontId="17" fillId="0" borderId="1" xfId="2" applyFont="1" applyBorder="1" applyAlignment="1">
      <alignment horizontal="center" vertical="center"/>
    </xf>
    <xf numFmtId="0" fontId="38" fillId="0" borderId="0" xfId="0" applyFont="1"/>
    <xf numFmtId="0" fontId="39" fillId="0" borderId="0" xfId="2" applyFont="1"/>
    <xf numFmtId="0" fontId="35" fillId="0" borderId="0" xfId="2" applyFont="1"/>
    <xf numFmtId="0" fontId="29" fillId="0" borderId="0" xfId="2" applyFont="1" applyAlignment="1">
      <alignment horizontal="center" wrapText="1"/>
    </xf>
    <xf numFmtId="0" fontId="35" fillId="0" borderId="0" xfId="2" applyFont="1" applyAlignment="1">
      <alignment horizontal="center"/>
    </xf>
    <xf numFmtId="0" fontId="29" fillId="0" borderId="0" xfId="2" applyFont="1" applyAlignment="1">
      <alignment horizontal="center"/>
    </xf>
    <xf numFmtId="0" fontId="17" fillId="0" borderId="0" xfId="2" applyFont="1" applyAlignment="1">
      <alignment horizontal="center"/>
    </xf>
    <xf numFmtId="0" fontId="41" fillId="0" borderId="1" xfId="2" applyFont="1" applyBorder="1" applyAlignment="1">
      <alignment wrapText="1"/>
    </xf>
    <xf numFmtId="4" fontId="41" fillId="0" borderId="1" xfId="2" applyNumberFormat="1" applyFont="1" applyBorder="1" applyAlignment="1"/>
    <xf numFmtId="4" fontId="41" fillId="0" borderId="1" xfId="0" applyNumberFormat="1" applyFont="1" applyBorder="1" applyAlignment="1">
      <alignment horizontal="right" wrapText="1"/>
    </xf>
    <xf numFmtId="4" fontId="40" fillId="0" borderId="1" xfId="2" applyNumberFormat="1" applyFont="1" applyBorder="1" applyAlignment="1">
      <alignment vertical="center"/>
    </xf>
    <xf numFmtId="49" fontId="30" fillId="2" borderId="1" xfId="1" applyNumberFormat="1" applyFont="1" applyFill="1" applyBorder="1" applyAlignment="1">
      <alignment horizontal="center"/>
    </xf>
    <xf numFmtId="0" fontId="33" fillId="2" borderId="1" xfId="1" applyFont="1" applyFill="1" applyBorder="1" applyAlignment="1">
      <alignment horizontal="center" vertical="center"/>
    </xf>
    <xf numFmtId="4" fontId="40" fillId="2" borderId="1" xfId="1" applyNumberFormat="1" applyFont="1" applyFill="1" applyBorder="1" applyAlignment="1">
      <alignment vertical="center"/>
    </xf>
    <xf numFmtId="4" fontId="33" fillId="2" borderId="1" xfId="1" applyNumberFormat="1" applyFont="1" applyFill="1" applyBorder="1" applyAlignment="1">
      <alignment horizontal="center" vertical="center"/>
    </xf>
    <xf numFmtId="0" fontId="34" fillId="2" borderId="0" xfId="0" applyFont="1" applyFill="1"/>
    <xf numFmtId="49" fontId="30" fillId="3" borderId="1" xfId="1" applyNumberFormat="1" applyFont="1" applyFill="1" applyBorder="1" applyAlignment="1">
      <alignment horizontal="center"/>
    </xf>
    <xf numFmtId="0" fontId="33" fillId="3" borderId="1" xfId="1" applyFont="1" applyFill="1" applyBorder="1" applyAlignment="1">
      <alignment horizontal="center" vertical="center"/>
    </xf>
    <xf numFmtId="4" fontId="40" fillId="3" borderId="1" xfId="1" applyNumberFormat="1" applyFont="1" applyFill="1" applyBorder="1" applyAlignment="1">
      <alignment vertical="center"/>
    </xf>
    <xf numFmtId="4" fontId="33" fillId="3" borderId="1" xfId="1" applyNumberFormat="1" applyFont="1" applyFill="1" applyBorder="1" applyAlignment="1">
      <alignment horizontal="center" vertical="center"/>
    </xf>
    <xf numFmtId="0" fontId="34" fillId="3" borderId="0" xfId="0" applyFont="1" applyFill="1"/>
    <xf numFmtId="0" fontId="33" fillId="2" borderId="2" xfId="1" applyFont="1" applyFill="1" applyBorder="1" applyAlignment="1">
      <alignment horizontal="left" vertical="center" wrapText="1"/>
    </xf>
    <xf numFmtId="0" fontId="33" fillId="2" borderId="3" xfId="1" applyFont="1" applyFill="1" applyBorder="1" applyAlignment="1">
      <alignment horizontal="left" vertical="center" wrapText="1"/>
    </xf>
    <xf numFmtId="0" fontId="33" fillId="2" borderId="4" xfId="1" applyFont="1" applyFill="1" applyBorder="1" applyAlignment="1">
      <alignment horizontal="left" vertical="center" wrapText="1"/>
    </xf>
    <xf numFmtId="0" fontId="42" fillId="0" borderId="2" xfId="2" applyFont="1" applyBorder="1" applyAlignment="1">
      <alignment horizontal="left" vertical="center"/>
    </xf>
    <xf numFmtId="0" fontId="42" fillId="0" borderId="3" xfId="2" applyFont="1" applyBorder="1" applyAlignment="1">
      <alignment horizontal="left" vertical="center"/>
    </xf>
    <xf numFmtId="0" fontId="42" fillId="0" borderId="4" xfId="2" applyFont="1" applyBorder="1" applyAlignment="1">
      <alignment horizontal="left" vertical="center"/>
    </xf>
    <xf numFmtId="0" fontId="33" fillId="3" borderId="2" xfId="1" applyFont="1" applyFill="1" applyBorder="1" applyAlignment="1">
      <alignment horizontal="left" vertical="center" wrapText="1"/>
    </xf>
    <xf numFmtId="0" fontId="33" fillId="3" borderId="3" xfId="1" applyFont="1" applyFill="1" applyBorder="1" applyAlignment="1">
      <alignment horizontal="left" vertical="center" wrapText="1"/>
    </xf>
    <xf numFmtId="0" fontId="33" fillId="3" borderId="4" xfId="1" applyFont="1" applyFill="1" applyBorder="1" applyAlignment="1">
      <alignment horizontal="left" vertical="center" wrapText="1"/>
    </xf>
    <xf numFmtId="0" fontId="37" fillId="0" borderId="0" xfId="2" applyFont="1" applyAlignment="1">
      <alignment horizontal="center"/>
    </xf>
    <xf numFmtId="0" fontId="18" fillId="0" borderId="1" xfId="2" applyFont="1" applyBorder="1" applyAlignment="1">
      <alignment horizontal="center" vertical="center" wrapText="1"/>
    </xf>
    <xf numFmtId="0" fontId="18" fillId="0" borderId="1" xfId="2" applyFont="1" applyBorder="1" applyAlignment="1">
      <alignment horizontal="center" vertical="center"/>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4" xfId="2" applyFont="1" applyBorder="1" applyAlignment="1">
      <alignment horizontal="center" vertical="center"/>
    </xf>
    <xf numFmtId="0" fontId="18" fillId="0" borderId="6" xfId="2" applyFont="1" applyBorder="1" applyAlignment="1">
      <alignment horizontal="center" vertical="center" wrapText="1"/>
    </xf>
    <xf numFmtId="0" fontId="18" fillId="0" borderId="5" xfId="2" applyFont="1" applyBorder="1" applyAlignment="1">
      <alignment horizontal="center" vertical="center" wrapText="1"/>
    </xf>
  </cellXfs>
  <cellStyles count="35">
    <cellStyle name="Обычный" xfId="0" builtinId="0"/>
    <cellStyle name="Обычный 2" xfId="27"/>
    <cellStyle name="Обычный 3" xfId="2"/>
    <cellStyle name="Обычный 3 10" xfId="20"/>
    <cellStyle name="Обычный 3 11" xfId="22"/>
    <cellStyle name="Обычный 3 12" xfId="24"/>
    <cellStyle name="Обычный 3 13" xfId="28"/>
    <cellStyle name="Обычный 3 14" xfId="29"/>
    <cellStyle name="Обычный 3 15" xfId="31"/>
    <cellStyle name="Обычный 3 16" xfId="33"/>
    <cellStyle name="Обычный 3 2" xfId="1"/>
    <cellStyle name="Обычный 3 2 10" xfId="23"/>
    <cellStyle name="Обычный 3 2 11" xfId="25"/>
    <cellStyle name="Обычный 3 2 12" xfId="30"/>
    <cellStyle name="Обычный 3 2 13" xfId="32"/>
    <cellStyle name="Обычный 3 2 14" xfId="34"/>
    <cellStyle name="Обычный 3 2 2" xfId="6"/>
    <cellStyle name="Обычный 3 2 3" xfId="9"/>
    <cellStyle name="Обычный 3 2 4" xfId="11"/>
    <cellStyle name="Обычный 3 2 5" xfId="13"/>
    <cellStyle name="Обычный 3 2 6" xfId="15"/>
    <cellStyle name="Обычный 3 2 7" xfId="17"/>
    <cellStyle name="Обычный 3 2 8" xfId="19"/>
    <cellStyle name="Обычный 3 2 9" xfId="21"/>
    <cellStyle name="Обычный 3 3" xfId="3"/>
    <cellStyle name="Обычный 3 4" xfId="8"/>
    <cellStyle name="Обычный 3 5" xfId="10"/>
    <cellStyle name="Обычный 3 6" xfId="12"/>
    <cellStyle name="Обычный 3 7" xfId="14"/>
    <cellStyle name="Обычный 3 8" xfId="16"/>
    <cellStyle name="Обычный 3 9" xfId="18"/>
    <cellStyle name="Обычный 4" xfId="7"/>
    <cellStyle name="Финансовый 10" xfId="4"/>
    <cellStyle name="Финансовый 2" xfId="5"/>
    <cellStyle name="Финансовый 2 2"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3"/>
  <sheetViews>
    <sheetView tabSelected="1" view="pageBreakPreview" topLeftCell="A97" zoomScale="40" zoomScaleNormal="59" zoomScaleSheetLayoutView="40" workbookViewId="0">
      <selection activeCell="G104" sqref="G104"/>
    </sheetView>
  </sheetViews>
  <sheetFormatPr defaultRowHeight="21" x14ac:dyDescent="0.35"/>
  <cols>
    <col min="1" max="1" width="11.42578125" style="6" customWidth="1"/>
    <col min="2" max="2" width="50.42578125" style="6" customWidth="1"/>
    <col min="3" max="3" width="43.85546875" style="6" customWidth="1"/>
    <col min="4" max="4" width="70.5703125" style="2" customWidth="1"/>
    <col min="5" max="5" width="77.28515625" style="2" customWidth="1"/>
    <col min="6" max="6" width="14.5703125" style="3" customWidth="1"/>
    <col min="7" max="7" width="22.7109375" style="6" customWidth="1"/>
    <col min="8" max="8" width="39.7109375" style="6" customWidth="1"/>
    <col min="9" max="9" width="20.28515625" style="2" customWidth="1"/>
    <col min="10" max="10" width="11.85546875" style="4" customWidth="1"/>
    <col min="11" max="11" width="16" style="6" customWidth="1"/>
    <col min="12" max="12" width="31" style="6" customWidth="1"/>
    <col min="13" max="13" width="36.5703125" style="6" customWidth="1"/>
    <col min="14" max="14" width="38" style="6" customWidth="1"/>
    <col min="15" max="15" width="16.85546875" style="5" customWidth="1"/>
    <col min="16" max="16" width="15.7109375" style="4" customWidth="1"/>
    <col min="17" max="17" width="27.7109375" style="6" customWidth="1"/>
    <col min="18" max="18" width="37.7109375" style="6" customWidth="1"/>
    <col min="19" max="19" width="20.5703125" style="5" customWidth="1"/>
    <col min="20" max="20" width="14.42578125" style="6" customWidth="1"/>
    <col min="21" max="16384" width="9.140625" style="6"/>
  </cols>
  <sheetData>
    <row r="1" spans="1:19" ht="45" customHeight="1" x14ac:dyDescent="0.35">
      <c r="A1" s="24"/>
      <c r="B1" s="24"/>
      <c r="C1" s="24"/>
      <c r="D1" s="25"/>
      <c r="E1" s="25"/>
      <c r="F1" s="26"/>
      <c r="G1" s="24"/>
      <c r="H1" s="24"/>
      <c r="I1" s="27"/>
      <c r="J1" s="28"/>
      <c r="K1" s="24"/>
      <c r="L1" s="24"/>
      <c r="M1" s="24"/>
      <c r="N1" s="24"/>
      <c r="O1" s="29"/>
      <c r="P1" s="28"/>
      <c r="Q1" s="24"/>
      <c r="R1" s="24"/>
      <c r="S1" s="29"/>
    </row>
    <row r="2" spans="1:19" s="23" customFormat="1" ht="46.5" x14ac:dyDescent="0.7">
      <c r="A2" s="53" t="s">
        <v>15</v>
      </c>
      <c r="B2" s="53"/>
      <c r="C2" s="53"/>
      <c r="D2" s="53"/>
      <c r="E2" s="53"/>
      <c r="F2" s="53"/>
      <c r="G2" s="53"/>
      <c r="H2" s="53"/>
      <c r="I2" s="53"/>
      <c r="J2" s="53"/>
      <c r="K2" s="53"/>
      <c r="L2" s="53"/>
      <c r="M2" s="53"/>
      <c r="N2" s="53"/>
      <c r="O2" s="53"/>
      <c r="P2" s="53"/>
      <c r="Q2" s="53"/>
      <c r="R2" s="53"/>
      <c r="S2" s="53"/>
    </row>
    <row r="3" spans="1:19" s="23" customFormat="1" ht="46.5" customHeight="1" x14ac:dyDescent="0.7">
      <c r="A3" s="53" t="s">
        <v>16</v>
      </c>
      <c r="B3" s="53"/>
      <c r="C3" s="53"/>
      <c r="D3" s="53"/>
      <c r="E3" s="53"/>
      <c r="F3" s="53"/>
      <c r="G3" s="53"/>
      <c r="H3" s="53"/>
      <c r="I3" s="53"/>
      <c r="J3" s="53"/>
      <c r="K3" s="53"/>
      <c r="L3" s="53"/>
      <c r="M3" s="53"/>
      <c r="N3" s="53"/>
      <c r="O3" s="53"/>
      <c r="P3" s="53"/>
      <c r="Q3" s="53"/>
      <c r="R3" s="53"/>
      <c r="S3" s="53"/>
    </row>
    <row r="4" spans="1:19" ht="42" customHeight="1" x14ac:dyDescent="0.35">
      <c r="A4" s="14"/>
      <c r="B4" s="14"/>
      <c r="C4" s="14"/>
      <c r="D4" s="15"/>
      <c r="E4" s="15"/>
      <c r="F4" s="16"/>
      <c r="G4" s="14"/>
      <c r="H4" s="14"/>
      <c r="I4" s="15"/>
      <c r="J4" s="17"/>
      <c r="K4" s="14"/>
      <c r="L4" s="14"/>
      <c r="M4" s="14"/>
      <c r="N4" s="14"/>
      <c r="O4" s="18"/>
      <c r="P4" s="17"/>
      <c r="Q4" s="14"/>
      <c r="R4" s="14"/>
      <c r="S4" s="18"/>
    </row>
    <row r="5" spans="1:19" ht="24.75" customHeight="1" x14ac:dyDescent="0.25">
      <c r="A5" s="54" t="s">
        <v>0</v>
      </c>
      <c r="B5" s="54" t="s">
        <v>1</v>
      </c>
      <c r="C5" s="54" t="s">
        <v>2</v>
      </c>
      <c r="D5" s="54" t="s">
        <v>3</v>
      </c>
      <c r="E5" s="54" t="s">
        <v>4</v>
      </c>
      <c r="F5" s="55" t="s">
        <v>5</v>
      </c>
      <c r="G5" s="55"/>
      <c r="H5" s="55"/>
      <c r="I5" s="55"/>
      <c r="J5" s="56" t="s">
        <v>6</v>
      </c>
      <c r="K5" s="57"/>
      <c r="L5" s="57"/>
      <c r="M5" s="57"/>
      <c r="N5" s="57"/>
      <c r="O5" s="58"/>
      <c r="P5" s="55" t="s">
        <v>7</v>
      </c>
      <c r="Q5" s="55"/>
      <c r="R5" s="55"/>
      <c r="S5" s="55"/>
    </row>
    <row r="6" spans="1:19" ht="33" customHeight="1" x14ac:dyDescent="0.25">
      <c r="A6" s="54"/>
      <c r="B6" s="54"/>
      <c r="C6" s="54"/>
      <c r="D6" s="54"/>
      <c r="E6" s="54"/>
      <c r="F6" s="54" t="s">
        <v>8</v>
      </c>
      <c r="G6" s="54" t="s">
        <v>9</v>
      </c>
      <c r="H6" s="54" t="s">
        <v>10</v>
      </c>
      <c r="I6" s="54" t="s">
        <v>11</v>
      </c>
      <c r="J6" s="54" t="s">
        <v>8</v>
      </c>
      <c r="K6" s="55" t="s">
        <v>9</v>
      </c>
      <c r="L6" s="55"/>
      <c r="M6" s="55" t="s">
        <v>10</v>
      </c>
      <c r="N6" s="55"/>
      <c r="O6" s="54" t="s">
        <v>11</v>
      </c>
      <c r="P6" s="54" t="s">
        <v>8</v>
      </c>
      <c r="Q6" s="55" t="s">
        <v>9</v>
      </c>
      <c r="R6" s="54" t="s">
        <v>10</v>
      </c>
      <c r="S6" s="59" t="s">
        <v>11</v>
      </c>
    </row>
    <row r="7" spans="1:19" ht="102" customHeight="1" x14ac:dyDescent="0.25">
      <c r="A7" s="54"/>
      <c r="B7" s="54"/>
      <c r="C7" s="54"/>
      <c r="D7" s="54"/>
      <c r="E7" s="54"/>
      <c r="F7" s="54"/>
      <c r="G7" s="54"/>
      <c r="H7" s="54"/>
      <c r="I7" s="54"/>
      <c r="J7" s="54"/>
      <c r="K7" s="19" t="s">
        <v>12</v>
      </c>
      <c r="L7" s="19" t="s">
        <v>13</v>
      </c>
      <c r="M7" s="19" t="s">
        <v>12</v>
      </c>
      <c r="N7" s="19" t="s">
        <v>13</v>
      </c>
      <c r="O7" s="54"/>
      <c r="P7" s="54"/>
      <c r="Q7" s="55"/>
      <c r="R7" s="54"/>
      <c r="S7" s="60"/>
    </row>
    <row r="8" spans="1:19" s="1" customFormat="1" ht="17.25" customHeight="1" x14ac:dyDescent="0.2">
      <c r="A8" s="20">
        <v>1</v>
      </c>
      <c r="B8" s="20">
        <v>2</v>
      </c>
      <c r="C8" s="20">
        <v>3</v>
      </c>
      <c r="D8" s="20">
        <v>4</v>
      </c>
      <c r="E8" s="20">
        <v>5</v>
      </c>
      <c r="F8" s="21">
        <v>6</v>
      </c>
      <c r="G8" s="20">
        <v>7</v>
      </c>
      <c r="H8" s="20">
        <v>8</v>
      </c>
      <c r="I8" s="20">
        <v>9</v>
      </c>
      <c r="J8" s="20">
        <v>10</v>
      </c>
      <c r="K8" s="20">
        <v>11</v>
      </c>
      <c r="L8" s="20">
        <v>12</v>
      </c>
      <c r="M8" s="20">
        <v>13</v>
      </c>
      <c r="N8" s="20">
        <v>14</v>
      </c>
      <c r="O8" s="22">
        <v>15</v>
      </c>
      <c r="P8" s="20">
        <v>16</v>
      </c>
      <c r="Q8" s="20">
        <v>17</v>
      </c>
      <c r="R8" s="20">
        <v>18</v>
      </c>
      <c r="S8" s="22">
        <v>19</v>
      </c>
    </row>
    <row r="9" spans="1:19" s="43" customFormat="1" ht="32.25" customHeight="1" x14ac:dyDescent="0.5">
      <c r="A9" s="39" t="s">
        <v>34</v>
      </c>
      <c r="B9" s="50" t="s">
        <v>35</v>
      </c>
      <c r="C9" s="51"/>
      <c r="D9" s="51"/>
      <c r="E9" s="52"/>
      <c r="F9" s="40"/>
      <c r="G9" s="41">
        <f>SUM(G10:G11)</f>
        <v>350</v>
      </c>
      <c r="H9" s="41">
        <f>SUM(H10:H11)</f>
        <v>2949000</v>
      </c>
      <c r="I9" s="42"/>
      <c r="J9" s="42"/>
      <c r="K9" s="41">
        <f>SUM(K10:K11)</f>
        <v>0</v>
      </c>
      <c r="L9" s="41">
        <f>SUM(L10:L11)</f>
        <v>0</v>
      </c>
      <c r="M9" s="41">
        <f>SUM(M10:M11)</f>
        <v>1547495</v>
      </c>
      <c r="N9" s="41">
        <f>SUM(N10:N11)</f>
        <v>0</v>
      </c>
      <c r="O9" s="42"/>
      <c r="P9" s="42"/>
      <c r="Q9" s="41">
        <f>SUM(Q10:Q11)</f>
        <v>350</v>
      </c>
      <c r="R9" s="41">
        <f>SUM(R10:R11)</f>
        <v>1401505</v>
      </c>
      <c r="S9" s="42"/>
    </row>
    <row r="10" spans="1:19" ht="102.75" customHeight="1" x14ac:dyDescent="0.45">
      <c r="A10" s="9"/>
      <c r="B10" s="30" t="s">
        <v>36</v>
      </c>
      <c r="C10" s="30" t="s">
        <v>37</v>
      </c>
      <c r="D10" s="30" t="s">
        <v>38</v>
      </c>
      <c r="E10" s="30" t="s">
        <v>39</v>
      </c>
      <c r="F10" s="8" t="s">
        <v>17</v>
      </c>
      <c r="G10" s="31">
        <v>150</v>
      </c>
      <c r="H10" s="32">
        <v>1966800</v>
      </c>
      <c r="I10" s="8" t="s">
        <v>25</v>
      </c>
      <c r="J10" s="8"/>
      <c r="K10" s="32"/>
      <c r="L10" s="32"/>
      <c r="M10" s="32">
        <v>897747</v>
      </c>
      <c r="N10" s="32"/>
      <c r="O10" s="8"/>
      <c r="P10" s="8" t="s">
        <v>17</v>
      </c>
      <c r="Q10" s="31">
        <v>150</v>
      </c>
      <c r="R10" s="32">
        <v>1069053</v>
      </c>
      <c r="S10" s="8" t="s">
        <v>25</v>
      </c>
    </row>
    <row r="11" spans="1:19" ht="108.75" customHeight="1" x14ac:dyDescent="0.45">
      <c r="A11" s="9"/>
      <c r="B11" s="30" t="s">
        <v>40</v>
      </c>
      <c r="C11" s="30" t="s">
        <v>41</v>
      </c>
      <c r="D11" s="30" t="s">
        <v>42</v>
      </c>
      <c r="E11" s="30" t="s">
        <v>43</v>
      </c>
      <c r="F11" s="8" t="s">
        <v>17</v>
      </c>
      <c r="G11" s="31">
        <v>200</v>
      </c>
      <c r="H11" s="32">
        <v>982200</v>
      </c>
      <c r="I11" s="8" t="s">
        <v>25</v>
      </c>
      <c r="J11" s="8"/>
      <c r="K11" s="32"/>
      <c r="L11" s="32"/>
      <c r="M11" s="32">
        <v>649748</v>
      </c>
      <c r="N11" s="32"/>
      <c r="O11" s="8"/>
      <c r="P11" s="8" t="s">
        <v>17</v>
      </c>
      <c r="Q11" s="31">
        <v>200</v>
      </c>
      <c r="R11" s="32">
        <v>332452</v>
      </c>
      <c r="S11" s="8" t="s">
        <v>25</v>
      </c>
    </row>
    <row r="12" spans="1:19" s="43" customFormat="1" ht="32.25" customHeight="1" x14ac:dyDescent="0.5">
      <c r="A12" s="39" t="s">
        <v>44</v>
      </c>
      <c r="B12" s="50" t="s">
        <v>45</v>
      </c>
      <c r="C12" s="51"/>
      <c r="D12" s="51"/>
      <c r="E12" s="52"/>
      <c r="F12" s="40"/>
      <c r="G12" s="41">
        <f>SUM(G13:G14)</f>
        <v>75</v>
      </c>
      <c r="H12" s="41">
        <f>SUM(H13:H14)</f>
        <v>852630</v>
      </c>
      <c r="I12" s="42"/>
      <c r="J12" s="42"/>
      <c r="K12" s="41">
        <f>SUM(K13:K14)</f>
        <v>0</v>
      </c>
      <c r="L12" s="41">
        <f>SUM(L13:L14)</f>
        <v>0</v>
      </c>
      <c r="M12" s="41">
        <f>SUM(M13:M14)</f>
        <v>392130</v>
      </c>
      <c r="N12" s="41">
        <f>SUM(N13:N14)</f>
        <v>0</v>
      </c>
      <c r="O12" s="42"/>
      <c r="P12" s="42"/>
      <c r="Q12" s="41">
        <f>SUM(Q13:Q14)</f>
        <v>75</v>
      </c>
      <c r="R12" s="41">
        <f>SUM(R13:R14)</f>
        <v>460500</v>
      </c>
      <c r="S12" s="42"/>
    </row>
    <row r="13" spans="1:19" ht="110.25" customHeight="1" x14ac:dyDescent="0.45">
      <c r="A13" s="9"/>
      <c r="B13" s="30" t="s">
        <v>46</v>
      </c>
      <c r="C13" s="30" t="s">
        <v>46</v>
      </c>
      <c r="D13" s="30" t="s">
        <v>47</v>
      </c>
      <c r="E13" s="30" t="s">
        <v>48</v>
      </c>
      <c r="F13" s="8" t="s">
        <v>17</v>
      </c>
      <c r="G13" s="31">
        <v>60</v>
      </c>
      <c r="H13" s="32">
        <v>294660</v>
      </c>
      <c r="I13" s="8" t="s">
        <v>49</v>
      </c>
      <c r="J13" s="8"/>
      <c r="K13" s="32"/>
      <c r="L13" s="32"/>
      <c r="M13" s="32">
        <v>111660</v>
      </c>
      <c r="N13" s="32"/>
      <c r="O13" s="8"/>
      <c r="P13" s="8" t="s">
        <v>17</v>
      </c>
      <c r="Q13" s="31">
        <v>60</v>
      </c>
      <c r="R13" s="32">
        <v>183000</v>
      </c>
      <c r="S13" s="8" t="s">
        <v>49</v>
      </c>
    </row>
    <row r="14" spans="1:19" ht="117" customHeight="1" x14ac:dyDescent="0.45">
      <c r="A14" s="9"/>
      <c r="B14" s="30" t="s">
        <v>50</v>
      </c>
      <c r="C14" s="30" t="s">
        <v>50</v>
      </c>
      <c r="D14" s="30" t="s">
        <v>51</v>
      </c>
      <c r="E14" s="30" t="s">
        <v>52</v>
      </c>
      <c r="F14" s="8" t="s">
        <v>17</v>
      </c>
      <c r="G14" s="31">
        <v>15</v>
      </c>
      <c r="H14" s="32">
        <v>557970</v>
      </c>
      <c r="I14" s="8" t="s">
        <v>49</v>
      </c>
      <c r="J14" s="8"/>
      <c r="K14" s="32"/>
      <c r="L14" s="32"/>
      <c r="M14" s="32">
        <v>280470</v>
      </c>
      <c r="N14" s="32"/>
      <c r="O14" s="8"/>
      <c r="P14" s="8" t="s">
        <v>17</v>
      </c>
      <c r="Q14" s="31">
        <v>15</v>
      </c>
      <c r="R14" s="32">
        <v>277500</v>
      </c>
      <c r="S14" s="8" t="s">
        <v>49</v>
      </c>
    </row>
    <row r="15" spans="1:19" s="43" customFormat="1" ht="32.25" customHeight="1" x14ac:dyDescent="0.5">
      <c r="A15" s="39" t="s">
        <v>23</v>
      </c>
      <c r="B15" s="50" t="s">
        <v>24</v>
      </c>
      <c r="C15" s="51"/>
      <c r="D15" s="51"/>
      <c r="E15" s="52"/>
      <c r="F15" s="40"/>
      <c r="G15" s="41">
        <f>SUM(G16)</f>
        <v>80</v>
      </c>
      <c r="H15" s="41">
        <f>SUM(H16)</f>
        <v>954000</v>
      </c>
      <c r="I15" s="42"/>
      <c r="J15" s="42"/>
      <c r="K15" s="41">
        <f>SUM(K16)</f>
        <v>0</v>
      </c>
      <c r="L15" s="41">
        <f>SUM(L16)</f>
        <v>0</v>
      </c>
      <c r="M15" s="41">
        <f>SUM(M16)</f>
        <v>527680</v>
      </c>
      <c r="N15" s="41">
        <f>SUM(N16)</f>
        <v>0</v>
      </c>
      <c r="O15" s="42"/>
      <c r="P15" s="42"/>
      <c r="Q15" s="41">
        <f>SUM(Q16)</f>
        <v>80</v>
      </c>
      <c r="R15" s="41">
        <f>SUM(R16)</f>
        <v>426320</v>
      </c>
      <c r="S15" s="42"/>
    </row>
    <row r="16" spans="1:19" ht="110.25" customHeight="1" x14ac:dyDescent="0.45">
      <c r="A16" s="9"/>
      <c r="B16" s="30" t="s">
        <v>53</v>
      </c>
      <c r="C16" s="30" t="s">
        <v>53</v>
      </c>
      <c r="D16" s="30" t="s">
        <v>54</v>
      </c>
      <c r="E16" s="30" t="s">
        <v>55</v>
      </c>
      <c r="F16" s="8" t="s">
        <v>17</v>
      </c>
      <c r="G16" s="31">
        <v>80</v>
      </c>
      <c r="H16" s="32">
        <v>954000</v>
      </c>
      <c r="I16" s="8" t="s">
        <v>49</v>
      </c>
      <c r="J16" s="8"/>
      <c r="K16" s="32"/>
      <c r="L16" s="32"/>
      <c r="M16" s="32">
        <v>527680</v>
      </c>
      <c r="N16" s="32"/>
      <c r="O16" s="8"/>
      <c r="P16" s="8" t="s">
        <v>17</v>
      </c>
      <c r="Q16" s="31">
        <v>80</v>
      </c>
      <c r="R16" s="32">
        <v>426320</v>
      </c>
      <c r="S16" s="8" t="s">
        <v>49</v>
      </c>
    </row>
    <row r="17" spans="1:19" s="43" customFormat="1" ht="32.25" customHeight="1" x14ac:dyDescent="0.5">
      <c r="A17" s="39" t="s">
        <v>26</v>
      </c>
      <c r="B17" s="50" t="s">
        <v>27</v>
      </c>
      <c r="C17" s="51"/>
      <c r="D17" s="51"/>
      <c r="E17" s="52"/>
      <c r="F17" s="40"/>
      <c r="G17" s="41">
        <f>SUM(G18:G24)</f>
        <v>1326</v>
      </c>
      <c r="H17" s="41">
        <f>SUM(H18:H24)</f>
        <v>2829938</v>
      </c>
      <c r="I17" s="42"/>
      <c r="J17" s="42"/>
      <c r="K17" s="41">
        <f>SUM(K18:K24)</f>
        <v>0</v>
      </c>
      <c r="L17" s="41">
        <f>SUM(L18:L24)</f>
        <v>298</v>
      </c>
      <c r="M17" s="41">
        <f>SUM(M18:M24)</f>
        <v>1566670</v>
      </c>
      <c r="N17" s="41">
        <f>SUM(N18:N24)</f>
        <v>1367800</v>
      </c>
      <c r="O17" s="42"/>
      <c r="P17" s="42"/>
      <c r="Q17" s="41">
        <f>SUM(Q18:Q24)</f>
        <v>1624</v>
      </c>
      <c r="R17" s="41">
        <f>SUM(R18:R24)</f>
        <v>2631068</v>
      </c>
      <c r="S17" s="42"/>
    </row>
    <row r="18" spans="1:19" ht="108.75" customHeight="1" x14ac:dyDescent="0.45">
      <c r="A18" s="9"/>
      <c r="B18" s="30" t="s">
        <v>56</v>
      </c>
      <c r="C18" s="30" t="s">
        <v>57</v>
      </c>
      <c r="D18" s="30" t="s">
        <v>58</v>
      </c>
      <c r="E18" s="30" t="s">
        <v>59</v>
      </c>
      <c r="F18" s="8" t="s">
        <v>17</v>
      </c>
      <c r="G18" s="31">
        <v>1000</v>
      </c>
      <c r="H18" s="32">
        <v>1794000</v>
      </c>
      <c r="I18" s="8" t="s">
        <v>25</v>
      </c>
      <c r="J18" s="8"/>
      <c r="K18" s="32"/>
      <c r="L18" s="32"/>
      <c r="M18" s="32">
        <v>1367800</v>
      </c>
      <c r="N18" s="32"/>
      <c r="O18" s="8"/>
      <c r="P18" s="8" t="s">
        <v>17</v>
      </c>
      <c r="Q18" s="31">
        <v>1000</v>
      </c>
      <c r="R18" s="32">
        <v>426200</v>
      </c>
      <c r="S18" s="8" t="s">
        <v>25</v>
      </c>
    </row>
    <row r="19" spans="1:19" ht="98.25" customHeight="1" x14ac:dyDescent="0.45">
      <c r="A19" s="9"/>
      <c r="B19" s="30" t="s">
        <v>60</v>
      </c>
      <c r="C19" s="30" t="s">
        <v>61</v>
      </c>
      <c r="D19" s="30" t="s">
        <v>62</v>
      </c>
      <c r="E19" s="30" t="s">
        <v>63</v>
      </c>
      <c r="F19" s="8"/>
      <c r="G19" s="31"/>
      <c r="H19" s="32"/>
      <c r="I19" s="8"/>
      <c r="J19" s="8" t="s">
        <v>64</v>
      </c>
      <c r="K19" s="32"/>
      <c r="L19" s="32">
        <v>208</v>
      </c>
      <c r="M19" s="32"/>
      <c r="N19" s="32">
        <v>800800</v>
      </c>
      <c r="O19" s="8" t="s">
        <v>25</v>
      </c>
      <c r="P19" s="8" t="s">
        <v>64</v>
      </c>
      <c r="Q19" s="31">
        <v>208</v>
      </c>
      <c r="R19" s="32">
        <v>800800</v>
      </c>
      <c r="S19" s="8" t="s">
        <v>25</v>
      </c>
    </row>
    <row r="20" spans="1:19" ht="93.75" customHeight="1" x14ac:dyDescent="0.45">
      <c r="A20" s="9"/>
      <c r="B20" s="30" t="s">
        <v>65</v>
      </c>
      <c r="C20" s="30" t="s">
        <v>66</v>
      </c>
      <c r="D20" s="30" t="s">
        <v>67</v>
      </c>
      <c r="E20" s="30" t="s">
        <v>68</v>
      </c>
      <c r="F20" s="8"/>
      <c r="G20" s="31"/>
      <c r="H20" s="32"/>
      <c r="I20" s="8"/>
      <c r="J20" s="8" t="s">
        <v>69</v>
      </c>
      <c r="K20" s="32"/>
      <c r="L20" s="32">
        <v>90</v>
      </c>
      <c r="M20" s="32"/>
      <c r="N20" s="32">
        <v>567000</v>
      </c>
      <c r="O20" s="8" t="s">
        <v>25</v>
      </c>
      <c r="P20" s="8" t="s">
        <v>69</v>
      </c>
      <c r="Q20" s="31">
        <v>90</v>
      </c>
      <c r="R20" s="32">
        <v>567000</v>
      </c>
      <c r="S20" s="8" t="s">
        <v>25</v>
      </c>
    </row>
    <row r="21" spans="1:19" ht="244.5" customHeight="1" x14ac:dyDescent="0.45">
      <c r="A21" s="9"/>
      <c r="B21" s="30" t="s">
        <v>70</v>
      </c>
      <c r="C21" s="30" t="s">
        <v>71</v>
      </c>
      <c r="D21" s="30" t="s">
        <v>72</v>
      </c>
      <c r="E21" s="30" t="s">
        <v>73</v>
      </c>
      <c r="F21" s="8" t="s">
        <v>64</v>
      </c>
      <c r="G21" s="31">
        <v>306</v>
      </c>
      <c r="H21" s="32">
        <v>414936</v>
      </c>
      <c r="I21" s="8" t="s">
        <v>49</v>
      </c>
      <c r="J21" s="8"/>
      <c r="K21" s="32"/>
      <c r="L21" s="32"/>
      <c r="M21" s="32">
        <v>53856</v>
      </c>
      <c r="N21" s="32"/>
      <c r="O21" s="8"/>
      <c r="P21" s="8" t="s">
        <v>64</v>
      </c>
      <c r="Q21" s="31">
        <v>306</v>
      </c>
      <c r="R21" s="32">
        <v>361080</v>
      </c>
      <c r="S21" s="8" t="s">
        <v>49</v>
      </c>
    </row>
    <row r="22" spans="1:19" ht="121.5" customHeight="1" x14ac:dyDescent="0.45">
      <c r="A22" s="9"/>
      <c r="B22" s="30" t="s">
        <v>74</v>
      </c>
      <c r="C22" s="30" t="s">
        <v>75</v>
      </c>
      <c r="D22" s="30" t="s">
        <v>76</v>
      </c>
      <c r="E22" s="30" t="s">
        <v>77</v>
      </c>
      <c r="F22" s="8" t="s">
        <v>17</v>
      </c>
      <c r="G22" s="31">
        <v>8</v>
      </c>
      <c r="H22" s="32">
        <v>360000</v>
      </c>
      <c r="I22" s="8" t="s">
        <v>49</v>
      </c>
      <c r="J22" s="8"/>
      <c r="K22" s="32"/>
      <c r="L22" s="32"/>
      <c r="M22" s="32">
        <v>94813.79</v>
      </c>
      <c r="N22" s="32"/>
      <c r="O22" s="8"/>
      <c r="P22" s="8" t="s">
        <v>17</v>
      </c>
      <c r="Q22" s="31">
        <v>8</v>
      </c>
      <c r="R22" s="32">
        <v>265186.21000000002</v>
      </c>
      <c r="S22" s="8" t="s">
        <v>49</v>
      </c>
    </row>
    <row r="23" spans="1:19" ht="96.75" customHeight="1" x14ac:dyDescent="0.45">
      <c r="A23" s="9"/>
      <c r="B23" s="30" t="s">
        <v>78</v>
      </c>
      <c r="C23" s="30" t="s">
        <v>79</v>
      </c>
      <c r="D23" s="30" t="s">
        <v>78</v>
      </c>
      <c r="E23" s="30" t="s">
        <v>79</v>
      </c>
      <c r="F23" s="8" t="s">
        <v>17</v>
      </c>
      <c r="G23" s="31">
        <v>2</v>
      </c>
      <c r="H23" s="32">
        <v>220732</v>
      </c>
      <c r="I23" s="8" t="s">
        <v>49</v>
      </c>
      <c r="J23" s="8"/>
      <c r="K23" s="32"/>
      <c r="L23" s="32"/>
      <c r="M23" s="32">
        <v>48132</v>
      </c>
      <c r="N23" s="32"/>
      <c r="O23" s="8"/>
      <c r="P23" s="8" t="s">
        <v>17</v>
      </c>
      <c r="Q23" s="31">
        <v>2</v>
      </c>
      <c r="R23" s="32">
        <v>172600</v>
      </c>
      <c r="S23" s="8" t="s">
        <v>49</v>
      </c>
    </row>
    <row r="24" spans="1:19" ht="93.75" customHeight="1" x14ac:dyDescent="0.45">
      <c r="A24" s="9"/>
      <c r="B24" s="30" t="s">
        <v>80</v>
      </c>
      <c r="C24" s="30" t="s">
        <v>81</v>
      </c>
      <c r="D24" s="30" t="s">
        <v>80</v>
      </c>
      <c r="E24" s="30" t="s">
        <v>82</v>
      </c>
      <c r="F24" s="8" t="s">
        <v>17</v>
      </c>
      <c r="G24" s="31">
        <v>10</v>
      </c>
      <c r="H24" s="32">
        <v>40270</v>
      </c>
      <c r="I24" s="8" t="s">
        <v>49</v>
      </c>
      <c r="J24" s="8"/>
      <c r="K24" s="32"/>
      <c r="L24" s="32"/>
      <c r="M24" s="32">
        <v>2068.21</v>
      </c>
      <c r="N24" s="32"/>
      <c r="O24" s="8"/>
      <c r="P24" s="8" t="s">
        <v>17</v>
      </c>
      <c r="Q24" s="31">
        <v>10</v>
      </c>
      <c r="R24" s="32">
        <v>38201.79</v>
      </c>
      <c r="S24" s="8" t="s">
        <v>49</v>
      </c>
    </row>
    <row r="25" spans="1:19" s="43" customFormat="1" ht="32.25" customHeight="1" x14ac:dyDescent="0.5">
      <c r="A25" s="39" t="s">
        <v>83</v>
      </c>
      <c r="B25" s="50" t="s">
        <v>84</v>
      </c>
      <c r="C25" s="51"/>
      <c r="D25" s="51"/>
      <c r="E25" s="52"/>
      <c r="F25" s="40"/>
      <c r="G25" s="41">
        <f>SUM(G26:G28)</f>
        <v>1000</v>
      </c>
      <c r="H25" s="41">
        <f>SUM(H26:H28)</f>
        <v>9651130</v>
      </c>
      <c r="I25" s="42"/>
      <c r="J25" s="42"/>
      <c r="K25" s="41">
        <f>SUM(K26:K28)</f>
        <v>0</v>
      </c>
      <c r="L25" s="41">
        <f>SUM(L26:L28)</f>
        <v>4</v>
      </c>
      <c r="M25" s="41">
        <f>SUM(M26:M28)</f>
        <v>268000</v>
      </c>
      <c r="N25" s="41">
        <f>SUM(N26:N28)</f>
        <v>268000</v>
      </c>
      <c r="O25" s="42"/>
      <c r="P25" s="42"/>
      <c r="Q25" s="41">
        <f>SUM(Q26:Q28)</f>
        <v>1004</v>
      </c>
      <c r="R25" s="41">
        <f>SUM(R26:R28)</f>
        <v>9651130</v>
      </c>
      <c r="S25" s="42"/>
    </row>
    <row r="26" spans="1:19" ht="135.75" customHeight="1" x14ac:dyDescent="0.45">
      <c r="A26" s="9"/>
      <c r="B26" s="30" t="s">
        <v>85</v>
      </c>
      <c r="C26" s="30" t="s">
        <v>86</v>
      </c>
      <c r="D26" s="30" t="s">
        <v>85</v>
      </c>
      <c r="E26" s="30" t="s">
        <v>86</v>
      </c>
      <c r="F26" s="8" t="s">
        <v>17</v>
      </c>
      <c r="G26" s="31">
        <v>1000</v>
      </c>
      <c r="H26" s="32">
        <v>9651130</v>
      </c>
      <c r="I26" s="8" t="s">
        <v>25</v>
      </c>
      <c r="J26" s="8"/>
      <c r="K26" s="32"/>
      <c r="L26" s="32"/>
      <c r="M26" s="32">
        <v>268000</v>
      </c>
      <c r="N26" s="32"/>
      <c r="O26" s="8"/>
      <c r="P26" s="8" t="s">
        <v>17</v>
      </c>
      <c r="Q26" s="31">
        <v>1000</v>
      </c>
      <c r="R26" s="32">
        <v>9383130</v>
      </c>
      <c r="S26" s="8" t="s">
        <v>25</v>
      </c>
    </row>
    <row r="27" spans="1:19" ht="97.5" customHeight="1" x14ac:dyDescent="0.45">
      <c r="A27" s="9"/>
      <c r="B27" s="30" t="s">
        <v>87</v>
      </c>
      <c r="C27" s="30" t="s">
        <v>88</v>
      </c>
      <c r="D27" s="30" t="s">
        <v>89</v>
      </c>
      <c r="E27" s="30" t="s">
        <v>90</v>
      </c>
      <c r="F27" s="8"/>
      <c r="G27" s="31"/>
      <c r="H27" s="32"/>
      <c r="I27" s="8"/>
      <c r="J27" s="8" t="s">
        <v>17</v>
      </c>
      <c r="K27" s="32"/>
      <c r="L27" s="32">
        <v>2</v>
      </c>
      <c r="M27" s="32"/>
      <c r="N27" s="32">
        <v>145000</v>
      </c>
      <c r="O27" s="8" t="s">
        <v>25</v>
      </c>
      <c r="P27" s="8" t="s">
        <v>17</v>
      </c>
      <c r="Q27" s="31">
        <v>2</v>
      </c>
      <c r="R27" s="32">
        <v>145000</v>
      </c>
      <c r="S27" s="8" t="s">
        <v>25</v>
      </c>
    </row>
    <row r="28" spans="1:19" ht="99.75" customHeight="1" x14ac:dyDescent="0.45">
      <c r="A28" s="9"/>
      <c r="B28" s="30" t="s">
        <v>87</v>
      </c>
      <c r="C28" s="30" t="s">
        <v>88</v>
      </c>
      <c r="D28" s="30" t="s">
        <v>91</v>
      </c>
      <c r="E28" s="30" t="s">
        <v>92</v>
      </c>
      <c r="F28" s="8"/>
      <c r="G28" s="31"/>
      <c r="H28" s="32"/>
      <c r="I28" s="8"/>
      <c r="J28" s="8" t="s">
        <v>17</v>
      </c>
      <c r="K28" s="31"/>
      <c r="L28" s="31">
        <v>2</v>
      </c>
      <c r="M28" s="32"/>
      <c r="N28" s="32">
        <v>123000</v>
      </c>
      <c r="O28" s="8" t="s">
        <v>25</v>
      </c>
      <c r="P28" s="8" t="s">
        <v>17</v>
      </c>
      <c r="Q28" s="31">
        <v>2</v>
      </c>
      <c r="R28" s="32">
        <v>123000</v>
      </c>
      <c r="S28" s="8" t="s">
        <v>25</v>
      </c>
    </row>
    <row r="29" spans="1:19" s="43" customFormat="1" ht="33" x14ac:dyDescent="0.5">
      <c r="A29" s="39" t="s">
        <v>28</v>
      </c>
      <c r="B29" s="50" t="s">
        <v>29</v>
      </c>
      <c r="C29" s="51"/>
      <c r="D29" s="51"/>
      <c r="E29" s="52"/>
      <c r="F29" s="40"/>
      <c r="G29" s="41">
        <f>SUM(G30:G62)</f>
        <v>4584</v>
      </c>
      <c r="H29" s="41">
        <f>SUM(H30:H62)</f>
        <v>21893929</v>
      </c>
      <c r="I29" s="42"/>
      <c r="J29" s="42"/>
      <c r="K29" s="41">
        <f>SUM(K30:K62)</f>
        <v>0</v>
      </c>
      <c r="L29" s="41">
        <f>SUM(L30:L62)</f>
        <v>468</v>
      </c>
      <c r="M29" s="41">
        <f>SUM(M30:M62)</f>
        <v>1473883</v>
      </c>
      <c r="N29" s="41">
        <f>SUM(N30:N62)</f>
        <v>3021378</v>
      </c>
      <c r="O29" s="42"/>
      <c r="P29" s="42"/>
      <c r="Q29" s="41">
        <f>SUM(Q30:Q62)</f>
        <v>5052</v>
      </c>
      <c r="R29" s="41">
        <f>SUM(R30:R62)</f>
        <v>23441424</v>
      </c>
      <c r="S29" s="42"/>
    </row>
    <row r="30" spans="1:19" ht="225.75" customHeight="1" x14ac:dyDescent="0.45">
      <c r="A30" s="9"/>
      <c r="B30" s="30" t="s">
        <v>93</v>
      </c>
      <c r="C30" s="30" t="s">
        <v>94</v>
      </c>
      <c r="D30" s="30" t="s">
        <v>95</v>
      </c>
      <c r="E30" s="30" t="s">
        <v>96</v>
      </c>
      <c r="F30" s="8" t="s">
        <v>97</v>
      </c>
      <c r="G30" s="31">
        <v>146</v>
      </c>
      <c r="H30" s="32">
        <v>4949984</v>
      </c>
      <c r="I30" s="8" t="s">
        <v>25</v>
      </c>
      <c r="J30" s="8"/>
      <c r="K30" s="32"/>
      <c r="L30" s="32">
        <v>50</v>
      </c>
      <c r="M30" s="32"/>
      <c r="N30" s="32">
        <v>890816</v>
      </c>
      <c r="O30" s="8"/>
      <c r="P30" s="8" t="s">
        <v>97</v>
      </c>
      <c r="Q30" s="31">
        <v>196</v>
      </c>
      <c r="R30" s="32">
        <v>5840800</v>
      </c>
      <c r="S30" s="8" t="s">
        <v>25</v>
      </c>
    </row>
    <row r="31" spans="1:19" ht="150.75" customHeight="1" x14ac:dyDescent="0.45">
      <c r="A31" s="9"/>
      <c r="B31" s="30" t="s">
        <v>30</v>
      </c>
      <c r="C31" s="30" t="s">
        <v>31</v>
      </c>
      <c r="D31" s="30" t="s">
        <v>98</v>
      </c>
      <c r="E31" s="30" t="s">
        <v>99</v>
      </c>
      <c r="F31" s="8" t="s">
        <v>97</v>
      </c>
      <c r="G31" s="31">
        <v>30</v>
      </c>
      <c r="H31" s="32">
        <v>873140</v>
      </c>
      <c r="I31" s="8" t="s">
        <v>25</v>
      </c>
      <c r="J31" s="8"/>
      <c r="K31" s="32"/>
      <c r="L31" s="32">
        <v>6</v>
      </c>
      <c r="M31" s="32"/>
      <c r="N31" s="32">
        <v>152860</v>
      </c>
      <c r="O31" s="8"/>
      <c r="P31" s="8" t="s">
        <v>97</v>
      </c>
      <c r="Q31" s="31">
        <v>36</v>
      </c>
      <c r="R31" s="32">
        <v>1026000</v>
      </c>
      <c r="S31" s="8" t="s">
        <v>25</v>
      </c>
    </row>
    <row r="32" spans="1:19" ht="304.5" customHeight="1" x14ac:dyDescent="0.45">
      <c r="A32" s="9"/>
      <c r="B32" s="30" t="s">
        <v>100</v>
      </c>
      <c r="C32" s="30" t="s">
        <v>101</v>
      </c>
      <c r="D32" s="30" t="s">
        <v>102</v>
      </c>
      <c r="E32" s="30" t="s">
        <v>103</v>
      </c>
      <c r="F32" s="8" t="s">
        <v>17</v>
      </c>
      <c r="G32" s="31">
        <v>10</v>
      </c>
      <c r="H32" s="32">
        <v>95000</v>
      </c>
      <c r="I32" s="8" t="s">
        <v>104</v>
      </c>
      <c r="J32" s="8"/>
      <c r="K32" s="32"/>
      <c r="L32" s="32">
        <v>2</v>
      </c>
      <c r="M32" s="32"/>
      <c r="N32" s="32">
        <v>11656</v>
      </c>
      <c r="O32" s="8"/>
      <c r="P32" s="8" t="s">
        <v>17</v>
      </c>
      <c r="Q32" s="31">
        <v>12</v>
      </c>
      <c r="R32" s="32">
        <v>106656</v>
      </c>
      <c r="S32" s="8" t="s">
        <v>104</v>
      </c>
    </row>
    <row r="33" spans="1:19" ht="244.5" customHeight="1" x14ac:dyDescent="0.45">
      <c r="A33" s="9"/>
      <c r="B33" s="30" t="s">
        <v>105</v>
      </c>
      <c r="C33" s="30" t="s">
        <v>106</v>
      </c>
      <c r="D33" s="30" t="s">
        <v>107</v>
      </c>
      <c r="E33" s="30" t="s">
        <v>108</v>
      </c>
      <c r="F33" s="8" t="s">
        <v>17</v>
      </c>
      <c r="G33" s="31">
        <v>15</v>
      </c>
      <c r="H33" s="32">
        <v>510000</v>
      </c>
      <c r="I33" s="8" t="s">
        <v>25</v>
      </c>
      <c r="J33" s="8"/>
      <c r="K33" s="32"/>
      <c r="L33" s="32">
        <v>5</v>
      </c>
      <c r="M33" s="32">
        <v>10000</v>
      </c>
      <c r="N33" s="32"/>
      <c r="O33" s="8"/>
      <c r="P33" s="8" t="s">
        <v>17</v>
      </c>
      <c r="Q33" s="31">
        <v>20</v>
      </c>
      <c r="R33" s="32">
        <v>500000</v>
      </c>
      <c r="S33" s="8" t="s">
        <v>25</v>
      </c>
    </row>
    <row r="34" spans="1:19" ht="111" customHeight="1" x14ac:dyDescent="0.45">
      <c r="A34" s="9"/>
      <c r="B34" s="30" t="s">
        <v>109</v>
      </c>
      <c r="C34" s="30" t="s">
        <v>110</v>
      </c>
      <c r="D34" s="30" t="s">
        <v>111</v>
      </c>
      <c r="E34" s="30" t="s">
        <v>112</v>
      </c>
      <c r="F34" s="8" t="s">
        <v>17</v>
      </c>
      <c r="G34" s="31">
        <v>20</v>
      </c>
      <c r="H34" s="32">
        <v>451775</v>
      </c>
      <c r="I34" s="8" t="s">
        <v>25</v>
      </c>
      <c r="J34" s="8"/>
      <c r="K34" s="32"/>
      <c r="L34" s="32">
        <v>5</v>
      </c>
      <c r="M34" s="32">
        <v>124825</v>
      </c>
      <c r="N34" s="32"/>
      <c r="O34" s="8"/>
      <c r="P34" s="8" t="s">
        <v>17</v>
      </c>
      <c r="Q34" s="31">
        <v>25</v>
      </c>
      <c r="R34" s="32">
        <v>326950</v>
      </c>
      <c r="S34" s="8" t="s">
        <v>25</v>
      </c>
    </row>
    <row r="35" spans="1:19" ht="118.5" customHeight="1" x14ac:dyDescent="0.45">
      <c r="A35" s="9"/>
      <c r="B35" s="30" t="s">
        <v>113</v>
      </c>
      <c r="C35" s="30" t="s">
        <v>114</v>
      </c>
      <c r="D35" s="30" t="s">
        <v>115</v>
      </c>
      <c r="E35" s="30" t="s">
        <v>116</v>
      </c>
      <c r="F35" s="8" t="s">
        <v>17</v>
      </c>
      <c r="G35" s="31">
        <v>800</v>
      </c>
      <c r="H35" s="32">
        <v>5698000</v>
      </c>
      <c r="I35" s="8" t="s">
        <v>104</v>
      </c>
      <c r="J35" s="8"/>
      <c r="K35" s="32"/>
      <c r="L35" s="32">
        <v>200</v>
      </c>
      <c r="M35" s="32"/>
      <c r="N35" s="32">
        <v>1422000</v>
      </c>
      <c r="O35" s="8"/>
      <c r="P35" s="8" t="s">
        <v>17</v>
      </c>
      <c r="Q35" s="31">
        <v>1000</v>
      </c>
      <c r="R35" s="32">
        <v>7120000</v>
      </c>
      <c r="S35" s="8" t="s">
        <v>104</v>
      </c>
    </row>
    <row r="36" spans="1:19" ht="118.5" customHeight="1" x14ac:dyDescent="0.45">
      <c r="A36" s="9"/>
      <c r="B36" s="30" t="s">
        <v>117</v>
      </c>
      <c r="C36" s="30" t="s">
        <v>118</v>
      </c>
      <c r="D36" s="30" t="s">
        <v>119</v>
      </c>
      <c r="E36" s="30" t="s">
        <v>120</v>
      </c>
      <c r="F36" s="8" t="s">
        <v>17</v>
      </c>
      <c r="G36" s="31">
        <v>300</v>
      </c>
      <c r="H36" s="32">
        <v>713700</v>
      </c>
      <c r="I36" s="8" t="s">
        <v>104</v>
      </c>
      <c r="J36" s="8"/>
      <c r="K36" s="32"/>
      <c r="L36" s="32">
        <v>100</v>
      </c>
      <c r="M36" s="32"/>
      <c r="N36" s="32">
        <v>234300</v>
      </c>
      <c r="O36" s="8"/>
      <c r="P36" s="8" t="s">
        <v>17</v>
      </c>
      <c r="Q36" s="31">
        <v>400</v>
      </c>
      <c r="R36" s="32">
        <v>948000</v>
      </c>
      <c r="S36" s="8" t="s">
        <v>104</v>
      </c>
    </row>
    <row r="37" spans="1:19" ht="160.5" customHeight="1" x14ac:dyDescent="0.45">
      <c r="A37" s="9"/>
      <c r="B37" s="30" t="s">
        <v>121</v>
      </c>
      <c r="C37" s="30" t="s">
        <v>121</v>
      </c>
      <c r="D37" s="30" t="s">
        <v>122</v>
      </c>
      <c r="E37" s="30" t="s">
        <v>123</v>
      </c>
      <c r="F37" s="8" t="s">
        <v>17</v>
      </c>
      <c r="G37" s="31">
        <v>290</v>
      </c>
      <c r="H37" s="32">
        <v>901204</v>
      </c>
      <c r="I37" s="8" t="s">
        <v>104</v>
      </c>
      <c r="J37" s="8"/>
      <c r="K37" s="32"/>
      <c r="L37" s="32">
        <v>100</v>
      </c>
      <c r="M37" s="32"/>
      <c r="N37" s="32">
        <v>309746</v>
      </c>
      <c r="O37" s="8"/>
      <c r="P37" s="8" t="s">
        <v>17</v>
      </c>
      <c r="Q37" s="31">
        <v>390</v>
      </c>
      <c r="R37" s="32">
        <v>1210950</v>
      </c>
      <c r="S37" s="8" t="s">
        <v>104</v>
      </c>
    </row>
    <row r="38" spans="1:19" ht="232.5" customHeight="1" x14ac:dyDescent="0.45">
      <c r="A38" s="9"/>
      <c r="B38" s="30" t="s">
        <v>124</v>
      </c>
      <c r="C38" s="30" t="s">
        <v>125</v>
      </c>
      <c r="D38" s="30" t="s">
        <v>126</v>
      </c>
      <c r="E38" s="30" t="s">
        <v>127</v>
      </c>
      <c r="F38" s="8" t="s">
        <v>97</v>
      </c>
      <c r="G38" s="31">
        <v>31</v>
      </c>
      <c r="H38" s="32">
        <v>1022039</v>
      </c>
      <c r="I38" s="8" t="s">
        <v>25</v>
      </c>
      <c r="J38" s="8"/>
      <c r="K38" s="32"/>
      <c r="L38" s="32"/>
      <c r="M38" s="32">
        <v>14539</v>
      </c>
      <c r="N38" s="32"/>
      <c r="O38" s="8"/>
      <c r="P38" s="8" t="s">
        <v>97</v>
      </c>
      <c r="Q38" s="31">
        <v>31</v>
      </c>
      <c r="R38" s="32">
        <v>1007500</v>
      </c>
      <c r="S38" s="8" t="s">
        <v>25</v>
      </c>
    </row>
    <row r="39" spans="1:19" ht="240" customHeight="1" x14ac:dyDescent="0.45">
      <c r="A39" s="9"/>
      <c r="B39" s="30" t="s">
        <v>128</v>
      </c>
      <c r="C39" s="30" t="s">
        <v>129</v>
      </c>
      <c r="D39" s="30" t="s">
        <v>130</v>
      </c>
      <c r="E39" s="30" t="s">
        <v>131</v>
      </c>
      <c r="F39" s="8" t="s">
        <v>97</v>
      </c>
      <c r="G39" s="31">
        <v>6</v>
      </c>
      <c r="H39" s="32">
        <v>200358</v>
      </c>
      <c r="I39" s="8" t="s">
        <v>104</v>
      </c>
      <c r="J39" s="8"/>
      <c r="K39" s="32"/>
      <c r="L39" s="32"/>
      <c r="M39" s="32">
        <v>18</v>
      </c>
      <c r="N39" s="32"/>
      <c r="O39" s="8"/>
      <c r="P39" s="8" t="s">
        <v>97</v>
      </c>
      <c r="Q39" s="31">
        <v>6</v>
      </c>
      <c r="R39" s="32">
        <v>200340</v>
      </c>
      <c r="S39" s="8" t="s">
        <v>104</v>
      </c>
    </row>
    <row r="40" spans="1:19" ht="162" customHeight="1" x14ac:dyDescent="0.45">
      <c r="A40" s="9"/>
      <c r="B40" s="30" t="s">
        <v>132</v>
      </c>
      <c r="C40" s="30" t="s">
        <v>133</v>
      </c>
      <c r="D40" s="30" t="s">
        <v>134</v>
      </c>
      <c r="E40" s="30" t="s">
        <v>135</v>
      </c>
      <c r="F40" s="8" t="s">
        <v>97</v>
      </c>
      <c r="G40" s="31">
        <v>20</v>
      </c>
      <c r="H40" s="32">
        <v>725719</v>
      </c>
      <c r="I40" s="8" t="s">
        <v>25</v>
      </c>
      <c r="J40" s="8"/>
      <c r="K40" s="32"/>
      <c r="L40" s="32"/>
      <c r="M40" s="32">
        <v>95719</v>
      </c>
      <c r="N40" s="32"/>
      <c r="O40" s="8"/>
      <c r="P40" s="8" t="s">
        <v>97</v>
      </c>
      <c r="Q40" s="31">
        <v>20</v>
      </c>
      <c r="R40" s="32">
        <v>630000</v>
      </c>
      <c r="S40" s="8" t="s">
        <v>25</v>
      </c>
    </row>
    <row r="41" spans="1:19" ht="325.5" customHeight="1" x14ac:dyDescent="0.45">
      <c r="A41" s="9"/>
      <c r="B41" s="30" t="s">
        <v>136</v>
      </c>
      <c r="C41" s="30" t="s">
        <v>137</v>
      </c>
      <c r="D41" s="30" t="s">
        <v>138</v>
      </c>
      <c r="E41" s="30" t="s">
        <v>139</v>
      </c>
      <c r="F41" s="8" t="s">
        <v>97</v>
      </c>
      <c r="G41" s="31">
        <v>5</v>
      </c>
      <c r="H41" s="32">
        <v>194950</v>
      </c>
      <c r="I41" s="8" t="s">
        <v>104</v>
      </c>
      <c r="J41" s="8"/>
      <c r="K41" s="32"/>
      <c r="L41" s="32"/>
      <c r="M41" s="32">
        <v>450</v>
      </c>
      <c r="N41" s="32"/>
      <c r="O41" s="8"/>
      <c r="P41" s="8" t="s">
        <v>97</v>
      </c>
      <c r="Q41" s="31">
        <v>5</v>
      </c>
      <c r="R41" s="32">
        <v>194500</v>
      </c>
      <c r="S41" s="8" t="s">
        <v>104</v>
      </c>
    </row>
    <row r="42" spans="1:19" ht="188.25" customHeight="1" x14ac:dyDescent="0.45">
      <c r="A42" s="9"/>
      <c r="B42" s="30" t="s">
        <v>140</v>
      </c>
      <c r="C42" s="30" t="s">
        <v>141</v>
      </c>
      <c r="D42" s="30" t="s">
        <v>142</v>
      </c>
      <c r="E42" s="30" t="s">
        <v>143</v>
      </c>
      <c r="F42" s="8" t="s">
        <v>97</v>
      </c>
      <c r="G42" s="31">
        <v>2</v>
      </c>
      <c r="H42" s="32">
        <v>117700</v>
      </c>
      <c r="I42" s="8" t="s">
        <v>104</v>
      </c>
      <c r="J42" s="8"/>
      <c r="K42" s="32"/>
      <c r="L42" s="32"/>
      <c r="M42" s="32">
        <v>6000</v>
      </c>
      <c r="N42" s="32"/>
      <c r="O42" s="8"/>
      <c r="P42" s="8" t="s">
        <v>97</v>
      </c>
      <c r="Q42" s="31">
        <v>2</v>
      </c>
      <c r="R42" s="32">
        <v>111700</v>
      </c>
      <c r="S42" s="8" t="s">
        <v>104</v>
      </c>
    </row>
    <row r="43" spans="1:19" ht="244.5" customHeight="1" x14ac:dyDescent="0.45">
      <c r="A43" s="9"/>
      <c r="B43" s="30" t="s">
        <v>144</v>
      </c>
      <c r="C43" s="30" t="s">
        <v>145</v>
      </c>
      <c r="D43" s="30" t="s">
        <v>146</v>
      </c>
      <c r="E43" s="30" t="s">
        <v>147</v>
      </c>
      <c r="F43" s="8" t="s">
        <v>17</v>
      </c>
      <c r="G43" s="31">
        <v>5</v>
      </c>
      <c r="H43" s="32">
        <v>169990</v>
      </c>
      <c r="I43" s="8" t="s">
        <v>25</v>
      </c>
      <c r="J43" s="8"/>
      <c r="K43" s="32"/>
      <c r="L43" s="32"/>
      <c r="M43" s="32">
        <v>44990</v>
      </c>
      <c r="N43" s="32"/>
      <c r="O43" s="8"/>
      <c r="P43" s="8" t="s">
        <v>17</v>
      </c>
      <c r="Q43" s="31">
        <v>5</v>
      </c>
      <c r="R43" s="32">
        <v>125000</v>
      </c>
      <c r="S43" s="8" t="s">
        <v>25</v>
      </c>
    </row>
    <row r="44" spans="1:19" ht="303.75" customHeight="1" x14ac:dyDescent="0.45">
      <c r="A44" s="9"/>
      <c r="B44" s="30" t="s">
        <v>148</v>
      </c>
      <c r="C44" s="30" t="s">
        <v>149</v>
      </c>
      <c r="D44" s="30" t="s">
        <v>150</v>
      </c>
      <c r="E44" s="30" t="s">
        <v>151</v>
      </c>
      <c r="F44" s="8" t="s">
        <v>17</v>
      </c>
      <c r="G44" s="31">
        <v>5</v>
      </c>
      <c r="H44" s="32">
        <v>115000</v>
      </c>
      <c r="I44" s="8" t="s">
        <v>25</v>
      </c>
      <c r="J44" s="8"/>
      <c r="K44" s="32"/>
      <c r="L44" s="32"/>
      <c r="M44" s="32">
        <v>30000</v>
      </c>
      <c r="N44" s="32"/>
      <c r="O44" s="8"/>
      <c r="P44" s="8" t="s">
        <v>17</v>
      </c>
      <c r="Q44" s="31">
        <v>5</v>
      </c>
      <c r="R44" s="32">
        <v>85000</v>
      </c>
      <c r="S44" s="8" t="s">
        <v>25</v>
      </c>
    </row>
    <row r="45" spans="1:19" ht="348.75" customHeight="1" x14ac:dyDescent="0.45">
      <c r="A45" s="9"/>
      <c r="B45" s="30" t="s">
        <v>152</v>
      </c>
      <c r="C45" s="30" t="s">
        <v>153</v>
      </c>
      <c r="D45" s="30" t="s">
        <v>154</v>
      </c>
      <c r="E45" s="30" t="s">
        <v>155</v>
      </c>
      <c r="F45" s="8" t="s">
        <v>17</v>
      </c>
      <c r="G45" s="31">
        <v>30</v>
      </c>
      <c r="H45" s="32">
        <v>913380</v>
      </c>
      <c r="I45" s="8" t="s">
        <v>104</v>
      </c>
      <c r="J45" s="8"/>
      <c r="K45" s="32"/>
      <c r="L45" s="32"/>
      <c r="M45" s="32">
        <v>268380</v>
      </c>
      <c r="N45" s="32"/>
      <c r="O45" s="8"/>
      <c r="P45" s="8" t="s">
        <v>17</v>
      </c>
      <c r="Q45" s="31">
        <v>30</v>
      </c>
      <c r="R45" s="32">
        <v>645000</v>
      </c>
      <c r="S45" s="8" t="s">
        <v>104</v>
      </c>
    </row>
    <row r="46" spans="1:19" ht="150.75" customHeight="1" x14ac:dyDescent="0.45">
      <c r="A46" s="9"/>
      <c r="B46" s="30" t="s">
        <v>156</v>
      </c>
      <c r="C46" s="30" t="s">
        <v>157</v>
      </c>
      <c r="D46" s="30" t="s">
        <v>158</v>
      </c>
      <c r="E46" s="30" t="s">
        <v>159</v>
      </c>
      <c r="F46" s="8" t="s">
        <v>17</v>
      </c>
      <c r="G46" s="31">
        <v>5</v>
      </c>
      <c r="H46" s="32">
        <v>157805</v>
      </c>
      <c r="I46" s="8" t="s">
        <v>104</v>
      </c>
      <c r="J46" s="8"/>
      <c r="K46" s="32"/>
      <c r="L46" s="32"/>
      <c r="M46" s="32">
        <v>38450</v>
      </c>
      <c r="N46" s="32"/>
      <c r="O46" s="8"/>
      <c r="P46" s="8" t="s">
        <v>17</v>
      </c>
      <c r="Q46" s="31">
        <v>5</v>
      </c>
      <c r="R46" s="32">
        <v>119355</v>
      </c>
      <c r="S46" s="8" t="s">
        <v>104</v>
      </c>
    </row>
    <row r="47" spans="1:19" ht="186.75" customHeight="1" x14ac:dyDescent="0.45">
      <c r="A47" s="9"/>
      <c r="B47" s="30" t="s">
        <v>160</v>
      </c>
      <c r="C47" s="30" t="s">
        <v>161</v>
      </c>
      <c r="D47" s="30" t="s">
        <v>162</v>
      </c>
      <c r="E47" s="30" t="s">
        <v>163</v>
      </c>
      <c r="F47" s="8" t="s">
        <v>17</v>
      </c>
      <c r="G47" s="31">
        <v>13</v>
      </c>
      <c r="H47" s="32">
        <v>448500</v>
      </c>
      <c r="I47" s="8" t="s">
        <v>25</v>
      </c>
      <c r="J47" s="8"/>
      <c r="K47" s="32"/>
      <c r="L47" s="32"/>
      <c r="M47" s="32">
        <v>32500</v>
      </c>
      <c r="N47" s="32"/>
      <c r="O47" s="8"/>
      <c r="P47" s="8" t="s">
        <v>17</v>
      </c>
      <c r="Q47" s="31">
        <v>13</v>
      </c>
      <c r="R47" s="32">
        <v>416000</v>
      </c>
      <c r="S47" s="8" t="s">
        <v>25</v>
      </c>
    </row>
    <row r="48" spans="1:19" ht="111" customHeight="1" x14ac:dyDescent="0.45">
      <c r="A48" s="9"/>
      <c r="B48" s="30" t="s">
        <v>164</v>
      </c>
      <c r="C48" s="30" t="s">
        <v>165</v>
      </c>
      <c r="D48" s="30" t="s">
        <v>166</v>
      </c>
      <c r="E48" s="30" t="s">
        <v>167</v>
      </c>
      <c r="F48" s="8" t="s">
        <v>17</v>
      </c>
      <c r="G48" s="31">
        <v>30</v>
      </c>
      <c r="H48" s="32">
        <v>585600</v>
      </c>
      <c r="I48" s="8" t="s">
        <v>25</v>
      </c>
      <c r="J48" s="8"/>
      <c r="K48" s="32"/>
      <c r="L48" s="32"/>
      <c r="M48" s="32">
        <v>45600</v>
      </c>
      <c r="N48" s="32"/>
      <c r="O48" s="8"/>
      <c r="P48" s="8" t="s">
        <v>17</v>
      </c>
      <c r="Q48" s="31">
        <v>30</v>
      </c>
      <c r="R48" s="32">
        <v>540000</v>
      </c>
      <c r="S48" s="8" t="s">
        <v>25</v>
      </c>
    </row>
    <row r="49" spans="1:19" ht="222" customHeight="1" x14ac:dyDescent="0.45">
      <c r="A49" s="9"/>
      <c r="B49" s="30" t="s">
        <v>168</v>
      </c>
      <c r="C49" s="30" t="s">
        <v>169</v>
      </c>
      <c r="D49" s="30" t="s">
        <v>170</v>
      </c>
      <c r="E49" s="30" t="s">
        <v>171</v>
      </c>
      <c r="F49" s="8" t="s">
        <v>172</v>
      </c>
      <c r="G49" s="31">
        <v>300</v>
      </c>
      <c r="H49" s="32">
        <v>363000</v>
      </c>
      <c r="I49" s="8" t="s">
        <v>25</v>
      </c>
      <c r="J49" s="8"/>
      <c r="K49" s="32"/>
      <c r="L49" s="32"/>
      <c r="M49" s="32">
        <v>123000</v>
      </c>
      <c r="N49" s="32"/>
      <c r="O49" s="8"/>
      <c r="P49" s="8" t="s">
        <v>172</v>
      </c>
      <c r="Q49" s="31">
        <v>300</v>
      </c>
      <c r="R49" s="32">
        <v>240000</v>
      </c>
      <c r="S49" s="8" t="s">
        <v>25</v>
      </c>
    </row>
    <row r="50" spans="1:19" ht="140.25" customHeight="1" x14ac:dyDescent="0.45">
      <c r="A50" s="9"/>
      <c r="B50" s="30" t="s">
        <v>173</v>
      </c>
      <c r="C50" s="30" t="s">
        <v>174</v>
      </c>
      <c r="D50" s="30" t="s">
        <v>175</v>
      </c>
      <c r="E50" s="30" t="s">
        <v>176</v>
      </c>
      <c r="F50" s="8" t="s">
        <v>172</v>
      </c>
      <c r="G50" s="31">
        <v>500</v>
      </c>
      <c r="H50" s="32">
        <v>344000</v>
      </c>
      <c r="I50" s="8" t="s">
        <v>25</v>
      </c>
      <c r="J50" s="8"/>
      <c r="K50" s="32"/>
      <c r="L50" s="32"/>
      <c r="M50" s="32">
        <v>231500</v>
      </c>
      <c r="N50" s="32"/>
      <c r="O50" s="8"/>
      <c r="P50" s="8" t="s">
        <v>172</v>
      </c>
      <c r="Q50" s="31">
        <v>500</v>
      </c>
      <c r="R50" s="32">
        <v>112500</v>
      </c>
      <c r="S50" s="8" t="s">
        <v>25</v>
      </c>
    </row>
    <row r="51" spans="1:19" ht="129.75" customHeight="1" x14ac:dyDescent="0.45">
      <c r="A51" s="9"/>
      <c r="B51" s="30" t="s">
        <v>177</v>
      </c>
      <c r="C51" s="30" t="s">
        <v>178</v>
      </c>
      <c r="D51" s="30" t="s">
        <v>179</v>
      </c>
      <c r="E51" s="30" t="s">
        <v>180</v>
      </c>
      <c r="F51" s="8" t="s">
        <v>172</v>
      </c>
      <c r="G51" s="31">
        <v>500</v>
      </c>
      <c r="H51" s="32">
        <v>835000</v>
      </c>
      <c r="I51" s="8" t="s">
        <v>104</v>
      </c>
      <c r="J51" s="8"/>
      <c r="K51" s="32"/>
      <c r="L51" s="32"/>
      <c r="M51" s="32">
        <v>160000</v>
      </c>
      <c r="N51" s="32"/>
      <c r="O51" s="8"/>
      <c r="P51" s="8" t="s">
        <v>172</v>
      </c>
      <c r="Q51" s="31">
        <v>500</v>
      </c>
      <c r="R51" s="32">
        <v>675000</v>
      </c>
      <c r="S51" s="8" t="s">
        <v>104</v>
      </c>
    </row>
    <row r="52" spans="1:19" ht="214.5" customHeight="1" x14ac:dyDescent="0.45">
      <c r="A52" s="9"/>
      <c r="B52" s="30" t="s">
        <v>181</v>
      </c>
      <c r="C52" s="30" t="s">
        <v>182</v>
      </c>
      <c r="D52" s="30" t="s">
        <v>183</v>
      </c>
      <c r="E52" s="30" t="s">
        <v>184</v>
      </c>
      <c r="F52" s="8" t="s">
        <v>172</v>
      </c>
      <c r="G52" s="31">
        <v>300</v>
      </c>
      <c r="H52" s="32">
        <v>176700</v>
      </c>
      <c r="I52" s="8" t="s">
        <v>25</v>
      </c>
      <c r="J52" s="8"/>
      <c r="K52" s="32"/>
      <c r="L52" s="32"/>
      <c r="M52" s="32">
        <v>56700</v>
      </c>
      <c r="N52" s="32"/>
      <c r="O52" s="8"/>
      <c r="P52" s="8" t="s">
        <v>172</v>
      </c>
      <c r="Q52" s="31">
        <v>300</v>
      </c>
      <c r="R52" s="32">
        <v>120000</v>
      </c>
      <c r="S52" s="8" t="s">
        <v>25</v>
      </c>
    </row>
    <row r="53" spans="1:19" ht="248.25" customHeight="1" x14ac:dyDescent="0.45">
      <c r="A53" s="9"/>
      <c r="B53" s="30" t="s">
        <v>185</v>
      </c>
      <c r="C53" s="30" t="s">
        <v>186</v>
      </c>
      <c r="D53" s="30" t="s">
        <v>187</v>
      </c>
      <c r="E53" s="30" t="s">
        <v>188</v>
      </c>
      <c r="F53" s="8" t="s">
        <v>17</v>
      </c>
      <c r="G53" s="31">
        <v>20</v>
      </c>
      <c r="H53" s="32">
        <v>304460</v>
      </c>
      <c r="I53" s="8" t="s">
        <v>25</v>
      </c>
      <c r="J53" s="8"/>
      <c r="K53" s="32"/>
      <c r="L53" s="32"/>
      <c r="M53" s="32">
        <v>65860</v>
      </c>
      <c r="N53" s="32"/>
      <c r="O53" s="8"/>
      <c r="P53" s="8" t="s">
        <v>17</v>
      </c>
      <c r="Q53" s="31">
        <v>20</v>
      </c>
      <c r="R53" s="32">
        <v>238600</v>
      </c>
      <c r="S53" s="8" t="s">
        <v>25</v>
      </c>
    </row>
    <row r="54" spans="1:19" ht="364.5" customHeight="1" x14ac:dyDescent="0.45">
      <c r="A54" s="9"/>
      <c r="B54" s="30" t="s">
        <v>189</v>
      </c>
      <c r="C54" s="30" t="s">
        <v>190</v>
      </c>
      <c r="D54" s="30" t="s">
        <v>191</v>
      </c>
      <c r="E54" s="30" t="s">
        <v>192</v>
      </c>
      <c r="F54" s="8" t="s">
        <v>193</v>
      </c>
      <c r="G54" s="31">
        <v>20</v>
      </c>
      <c r="H54" s="32">
        <v>120690</v>
      </c>
      <c r="I54" s="8" t="s">
        <v>25</v>
      </c>
      <c r="J54" s="8"/>
      <c r="K54" s="32"/>
      <c r="L54" s="32"/>
      <c r="M54" s="32">
        <v>690</v>
      </c>
      <c r="N54" s="32"/>
      <c r="O54" s="8"/>
      <c r="P54" s="8" t="s">
        <v>193</v>
      </c>
      <c r="Q54" s="31">
        <v>20</v>
      </c>
      <c r="R54" s="32">
        <v>120000</v>
      </c>
      <c r="S54" s="8" t="s">
        <v>25</v>
      </c>
    </row>
    <row r="55" spans="1:19" ht="367.5" customHeight="1" x14ac:dyDescent="0.45">
      <c r="A55" s="9"/>
      <c r="B55" s="30" t="s">
        <v>194</v>
      </c>
      <c r="C55" s="30" t="s">
        <v>195</v>
      </c>
      <c r="D55" s="30" t="s">
        <v>196</v>
      </c>
      <c r="E55" s="30" t="s">
        <v>197</v>
      </c>
      <c r="F55" s="8" t="s">
        <v>17</v>
      </c>
      <c r="G55" s="31">
        <v>14</v>
      </c>
      <c r="H55" s="32">
        <v>117880</v>
      </c>
      <c r="I55" s="8" t="s">
        <v>104</v>
      </c>
      <c r="J55" s="8"/>
      <c r="K55" s="32"/>
      <c r="L55" s="32"/>
      <c r="M55" s="32">
        <v>938</v>
      </c>
      <c r="N55" s="32"/>
      <c r="O55" s="8"/>
      <c r="P55" s="8" t="s">
        <v>17</v>
      </c>
      <c r="Q55" s="31">
        <v>14</v>
      </c>
      <c r="R55" s="32">
        <v>116942</v>
      </c>
      <c r="S55" s="8" t="s">
        <v>104</v>
      </c>
    </row>
    <row r="56" spans="1:19" ht="270" customHeight="1" x14ac:dyDescent="0.45">
      <c r="A56" s="9"/>
      <c r="B56" s="30" t="s">
        <v>198</v>
      </c>
      <c r="C56" s="30" t="s">
        <v>199</v>
      </c>
      <c r="D56" s="30" t="s">
        <v>200</v>
      </c>
      <c r="E56" s="30" t="s">
        <v>201</v>
      </c>
      <c r="F56" s="8" t="s">
        <v>17</v>
      </c>
      <c r="G56" s="31">
        <v>2</v>
      </c>
      <c r="H56" s="32">
        <v>78572</v>
      </c>
      <c r="I56" s="8" t="s">
        <v>25</v>
      </c>
      <c r="J56" s="8"/>
      <c r="K56" s="32"/>
      <c r="L56" s="32"/>
      <c r="M56" s="32">
        <v>13172</v>
      </c>
      <c r="N56" s="32"/>
      <c r="O56" s="8"/>
      <c r="P56" s="8" t="s">
        <v>17</v>
      </c>
      <c r="Q56" s="31">
        <v>2</v>
      </c>
      <c r="R56" s="32">
        <v>65400</v>
      </c>
      <c r="S56" s="8" t="s">
        <v>25</v>
      </c>
    </row>
    <row r="57" spans="1:19" ht="276.75" customHeight="1" x14ac:dyDescent="0.45">
      <c r="A57" s="9"/>
      <c r="B57" s="30" t="s">
        <v>202</v>
      </c>
      <c r="C57" s="30" t="s">
        <v>203</v>
      </c>
      <c r="D57" s="30" t="s">
        <v>204</v>
      </c>
      <c r="E57" s="30" t="s">
        <v>205</v>
      </c>
      <c r="F57" s="8" t="s">
        <v>17</v>
      </c>
      <c r="G57" s="31">
        <v>15</v>
      </c>
      <c r="H57" s="32">
        <v>229005</v>
      </c>
      <c r="I57" s="8" t="s">
        <v>25</v>
      </c>
      <c r="J57" s="8"/>
      <c r="K57" s="32"/>
      <c r="L57" s="32"/>
      <c r="M57" s="32">
        <v>34155</v>
      </c>
      <c r="N57" s="32"/>
      <c r="O57" s="8"/>
      <c r="P57" s="8" t="s">
        <v>17</v>
      </c>
      <c r="Q57" s="31">
        <v>15</v>
      </c>
      <c r="R57" s="32">
        <v>194850</v>
      </c>
      <c r="S57" s="8" t="s">
        <v>25</v>
      </c>
    </row>
    <row r="58" spans="1:19" ht="141" customHeight="1" x14ac:dyDescent="0.45">
      <c r="A58" s="9"/>
      <c r="B58" s="30" t="s">
        <v>206</v>
      </c>
      <c r="C58" s="30" t="s">
        <v>207</v>
      </c>
      <c r="D58" s="30" t="s">
        <v>208</v>
      </c>
      <c r="E58" s="30" t="s">
        <v>209</v>
      </c>
      <c r="F58" s="8" t="s">
        <v>17</v>
      </c>
      <c r="G58" s="31">
        <v>10</v>
      </c>
      <c r="H58" s="32">
        <v>25000</v>
      </c>
      <c r="I58" s="8" t="s">
        <v>104</v>
      </c>
      <c r="J58" s="8"/>
      <c r="K58" s="32"/>
      <c r="L58" s="32"/>
      <c r="M58" s="32">
        <v>14500</v>
      </c>
      <c r="N58" s="32"/>
      <c r="O58" s="8"/>
      <c r="P58" s="8" t="s">
        <v>17</v>
      </c>
      <c r="Q58" s="31">
        <v>10</v>
      </c>
      <c r="R58" s="32">
        <v>10500</v>
      </c>
      <c r="S58" s="8" t="s">
        <v>104</v>
      </c>
    </row>
    <row r="59" spans="1:19" ht="359.25" customHeight="1" x14ac:dyDescent="0.45">
      <c r="A59" s="9"/>
      <c r="B59" s="30" t="s">
        <v>210</v>
      </c>
      <c r="C59" s="30" t="s">
        <v>211</v>
      </c>
      <c r="D59" s="30" t="s">
        <v>212</v>
      </c>
      <c r="E59" s="30" t="s">
        <v>213</v>
      </c>
      <c r="F59" s="8" t="s">
        <v>17</v>
      </c>
      <c r="G59" s="31">
        <v>5</v>
      </c>
      <c r="H59" s="32">
        <v>27639</v>
      </c>
      <c r="I59" s="8" t="s">
        <v>104</v>
      </c>
      <c r="J59" s="8"/>
      <c r="K59" s="32"/>
      <c r="L59" s="32"/>
      <c r="M59" s="32">
        <v>8114</v>
      </c>
      <c r="N59" s="32"/>
      <c r="O59" s="8"/>
      <c r="P59" s="8" t="s">
        <v>17</v>
      </c>
      <c r="Q59" s="31">
        <v>5</v>
      </c>
      <c r="R59" s="32">
        <v>19525</v>
      </c>
      <c r="S59" s="8" t="s">
        <v>104</v>
      </c>
    </row>
    <row r="60" spans="1:19" ht="154.5" customHeight="1" x14ac:dyDescent="0.45">
      <c r="A60" s="9"/>
      <c r="B60" s="30" t="s">
        <v>214</v>
      </c>
      <c r="C60" s="30" t="s">
        <v>215</v>
      </c>
      <c r="D60" s="30" t="s">
        <v>216</v>
      </c>
      <c r="E60" s="30" t="s">
        <v>217</v>
      </c>
      <c r="F60" s="8" t="s">
        <v>17</v>
      </c>
      <c r="G60" s="31">
        <v>3</v>
      </c>
      <c r="H60" s="32">
        <v>69000</v>
      </c>
      <c r="I60" s="8" t="s">
        <v>104</v>
      </c>
      <c r="J60" s="8"/>
      <c r="K60" s="32"/>
      <c r="L60" s="32"/>
      <c r="M60" s="32">
        <v>11352</v>
      </c>
      <c r="N60" s="32"/>
      <c r="O60" s="8"/>
      <c r="P60" s="8" t="s">
        <v>17</v>
      </c>
      <c r="Q60" s="31">
        <v>3</v>
      </c>
      <c r="R60" s="32">
        <v>57648</v>
      </c>
      <c r="S60" s="8" t="s">
        <v>104</v>
      </c>
    </row>
    <row r="61" spans="1:19" ht="162" customHeight="1" x14ac:dyDescent="0.45">
      <c r="A61" s="9"/>
      <c r="B61" s="30" t="s">
        <v>218</v>
      </c>
      <c r="C61" s="30" t="s">
        <v>219</v>
      </c>
      <c r="D61" s="30" t="s">
        <v>220</v>
      </c>
      <c r="E61" s="30" t="s">
        <v>221</v>
      </c>
      <c r="F61" s="8" t="s">
        <v>17</v>
      </c>
      <c r="G61" s="31">
        <v>32</v>
      </c>
      <c r="H61" s="32">
        <v>45000</v>
      </c>
      <c r="I61" s="8" t="s">
        <v>25</v>
      </c>
      <c r="J61" s="8"/>
      <c r="K61" s="32"/>
      <c r="L61" s="32"/>
      <c r="M61" s="32">
        <v>872</v>
      </c>
      <c r="N61" s="32"/>
      <c r="O61" s="8"/>
      <c r="P61" s="8" t="s">
        <v>17</v>
      </c>
      <c r="Q61" s="31">
        <v>32</v>
      </c>
      <c r="R61" s="32">
        <v>44128</v>
      </c>
      <c r="S61" s="8" t="s">
        <v>25</v>
      </c>
    </row>
    <row r="62" spans="1:19" ht="111" customHeight="1" x14ac:dyDescent="0.45">
      <c r="A62" s="9"/>
      <c r="B62" s="30" t="s">
        <v>222</v>
      </c>
      <c r="C62" s="30" t="s">
        <v>223</v>
      </c>
      <c r="D62" s="30" t="s">
        <v>224</v>
      </c>
      <c r="E62" s="30" t="s">
        <v>225</v>
      </c>
      <c r="F62" s="8" t="s">
        <v>172</v>
      </c>
      <c r="G62" s="31">
        <v>1100</v>
      </c>
      <c r="H62" s="32">
        <v>314139</v>
      </c>
      <c r="I62" s="8" t="s">
        <v>25</v>
      </c>
      <c r="J62" s="8"/>
      <c r="K62" s="32"/>
      <c r="L62" s="32"/>
      <c r="M62" s="32">
        <v>41559</v>
      </c>
      <c r="N62" s="32"/>
      <c r="O62" s="8"/>
      <c r="P62" s="8" t="s">
        <v>172</v>
      </c>
      <c r="Q62" s="31">
        <v>1100</v>
      </c>
      <c r="R62" s="32">
        <v>272580</v>
      </c>
      <c r="S62" s="8" t="s">
        <v>25</v>
      </c>
    </row>
    <row r="63" spans="1:19" s="43" customFormat="1" ht="33" x14ac:dyDescent="0.5">
      <c r="A63" s="39" t="s">
        <v>226</v>
      </c>
      <c r="B63" s="50" t="s">
        <v>227</v>
      </c>
      <c r="C63" s="51"/>
      <c r="D63" s="51"/>
      <c r="E63" s="52"/>
      <c r="F63" s="40"/>
      <c r="G63" s="41">
        <f>SUM(G64:G66)</f>
        <v>1</v>
      </c>
      <c r="H63" s="41">
        <f>SUM(H64:H66)</f>
        <v>662206274</v>
      </c>
      <c r="I63" s="42"/>
      <c r="J63" s="42"/>
      <c r="K63" s="41">
        <f>SUM(K64:K66)</f>
        <v>0</v>
      </c>
      <c r="L63" s="41">
        <f>SUM(L64:L66)</f>
        <v>100000</v>
      </c>
      <c r="M63" s="41">
        <f>SUM(M64:M66)</f>
        <v>46600000</v>
      </c>
      <c r="N63" s="41">
        <f>SUM(N64:N66)</f>
        <v>46600000</v>
      </c>
      <c r="O63" s="42"/>
      <c r="P63" s="42"/>
      <c r="Q63" s="41">
        <f>SUM(Q64:Q66)</f>
        <v>100001</v>
      </c>
      <c r="R63" s="41">
        <f>SUM(R64:R66)</f>
        <v>662206274</v>
      </c>
      <c r="S63" s="42"/>
    </row>
    <row r="64" spans="1:19" ht="99" customHeight="1" x14ac:dyDescent="0.45">
      <c r="A64" s="9"/>
      <c r="B64" s="30" t="s">
        <v>228</v>
      </c>
      <c r="C64" s="30" t="s">
        <v>229</v>
      </c>
      <c r="D64" s="30" t="s">
        <v>228</v>
      </c>
      <c r="E64" s="30" t="s">
        <v>229</v>
      </c>
      <c r="F64" s="8" t="s">
        <v>230</v>
      </c>
      <c r="G64" s="31"/>
      <c r="H64" s="32">
        <v>650206274</v>
      </c>
      <c r="I64" s="8" t="s">
        <v>104</v>
      </c>
      <c r="J64" s="8" t="s">
        <v>33</v>
      </c>
      <c r="K64" s="32"/>
      <c r="L64" s="32"/>
      <c r="M64" s="32">
        <f>3000000+43600000</f>
        <v>46600000</v>
      </c>
      <c r="N64" s="32"/>
      <c r="O64" s="8"/>
      <c r="P64" s="8" t="s">
        <v>33</v>
      </c>
      <c r="Q64" s="31"/>
      <c r="R64" s="32">
        <f>H64-M64</f>
        <v>603606274</v>
      </c>
      <c r="S64" s="8" t="s">
        <v>104</v>
      </c>
    </row>
    <row r="65" spans="1:19" ht="165" x14ac:dyDescent="0.45">
      <c r="A65" s="9"/>
      <c r="B65" s="30" t="s">
        <v>231</v>
      </c>
      <c r="C65" s="30" t="s">
        <v>232</v>
      </c>
      <c r="D65" s="30" t="s">
        <v>231</v>
      </c>
      <c r="E65" s="30" t="s">
        <v>232</v>
      </c>
      <c r="F65" s="8" t="s">
        <v>33</v>
      </c>
      <c r="G65" s="31">
        <v>1</v>
      </c>
      <c r="H65" s="32">
        <v>12000000</v>
      </c>
      <c r="I65" s="8" t="s">
        <v>25</v>
      </c>
      <c r="J65" s="8"/>
      <c r="K65" s="32"/>
      <c r="L65" s="32"/>
      <c r="M65" s="32"/>
      <c r="N65" s="32">
        <v>3000000</v>
      </c>
      <c r="O65" s="8"/>
      <c r="P65" s="8" t="s">
        <v>33</v>
      </c>
      <c r="Q65" s="31">
        <v>1</v>
      </c>
      <c r="R65" s="32">
        <f>H65+N65</f>
        <v>15000000</v>
      </c>
      <c r="S65" s="8" t="s">
        <v>25</v>
      </c>
    </row>
    <row r="66" spans="1:19" ht="165" x14ac:dyDescent="0.45">
      <c r="A66" s="9"/>
      <c r="B66" s="30" t="s">
        <v>233</v>
      </c>
      <c r="C66" s="30" t="s">
        <v>234</v>
      </c>
      <c r="D66" s="30" t="s">
        <v>235</v>
      </c>
      <c r="E66" s="30" t="s">
        <v>236</v>
      </c>
      <c r="F66" s="8"/>
      <c r="G66" s="31"/>
      <c r="H66" s="32"/>
      <c r="I66" s="8"/>
      <c r="J66" s="8" t="s">
        <v>237</v>
      </c>
      <c r="K66" s="32"/>
      <c r="L66" s="32">
        <v>100000</v>
      </c>
      <c r="M66" s="32"/>
      <c r="N66" s="32">
        <v>43600000</v>
      </c>
      <c r="O66" s="8" t="s">
        <v>104</v>
      </c>
      <c r="P66" s="8" t="str">
        <f>J66</f>
        <v>м2</v>
      </c>
      <c r="Q66" s="31">
        <f>L66</f>
        <v>100000</v>
      </c>
      <c r="R66" s="32">
        <f>N66</f>
        <v>43600000</v>
      </c>
      <c r="S66" s="8" t="s">
        <v>104</v>
      </c>
    </row>
    <row r="67" spans="1:19" s="43" customFormat="1" ht="33" x14ac:dyDescent="0.5">
      <c r="A67" s="39" t="s">
        <v>238</v>
      </c>
      <c r="B67" s="50" t="s">
        <v>239</v>
      </c>
      <c r="C67" s="51"/>
      <c r="D67" s="51"/>
      <c r="E67" s="52"/>
      <c r="F67" s="40"/>
      <c r="G67" s="41">
        <f>SUM(G68:G69)</f>
        <v>0</v>
      </c>
      <c r="H67" s="41">
        <f>SUM(H68:H69)</f>
        <v>441688642</v>
      </c>
      <c r="I67" s="42"/>
      <c r="J67" s="42"/>
      <c r="K67" s="41">
        <f t="shared" ref="K67:N67" si="0">SUM(K68:K69)</f>
        <v>0</v>
      </c>
      <c r="L67" s="41">
        <f t="shared" si="0"/>
        <v>40000</v>
      </c>
      <c r="M67" s="41">
        <f t="shared" si="0"/>
        <v>5600000</v>
      </c>
      <c r="N67" s="41">
        <f t="shared" si="0"/>
        <v>5600000</v>
      </c>
      <c r="O67" s="42"/>
      <c r="P67" s="42"/>
      <c r="Q67" s="41">
        <f>SUM(Q68:Q69)</f>
        <v>40000</v>
      </c>
      <c r="R67" s="41">
        <f>SUM(R68:R69)</f>
        <v>441688642</v>
      </c>
      <c r="S67" s="42"/>
    </row>
    <row r="68" spans="1:19" ht="99" customHeight="1" x14ac:dyDescent="0.45">
      <c r="A68" s="9"/>
      <c r="B68" s="30" t="s">
        <v>240</v>
      </c>
      <c r="C68" s="30" t="s">
        <v>241</v>
      </c>
      <c r="D68" s="30" t="s">
        <v>240</v>
      </c>
      <c r="E68" s="30" t="s">
        <v>241</v>
      </c>
      <c r="F68" s="8" t="s">
        <v>230</v>
      </c>
      <c r="G68" s="31"/>
      <c r="H68" s="32">
        <v>441688642</v>
      </c>
      <c r="I68" s="8" t="s">
        <v>104</v>
      </c>
      <c r="J68" s="8"/>
      <c r="K68" s="32"/>
      <c r="L68" s="32"/>
      <c r="M68" s="32">
        <v>5600000</v>
      </c>
      <c r="N68" s="32"/>
      <c r="O68" s="8"/>
      <c r="P68" s="8" t="s">
        <v>230</v>
      </c>
      <c r="Q68" s="31"/>
      <c r="R68" s="32">
        <f>H68-M68</f>
        <v>436088642</v>
      </c>
      <c r="S68" s="8" t="s">
        <v>104</v>
      </c>
    </row>
    <row r="69" spans="1:19" ht="99" customHeight="1" x14ac:dyDescent="0.45">
      <c r="A69" s="9"/>
      <c r="B69" s="30" t="s">
        <v>242</v>
      </c>
      <c r="C69" s="30" t="s">
        <v>243</v>
      </c>
      <c r="D69" s="30" t="s">
        <v>244</v>
      </c>
      <c r="E69" s="30" t="s">
        <v>245</v>
      </c>
      <c r="F69" s="8"/>
      <c r="G69" s="31"/>
      <c r="H69" s="32"/>
      <c r="I69" s="8"/>
      <c r="J69" s="8" t="s">
        <v>17</v>
      </c>
      <c r="K69" s="32"/>
      <c r="L69" s="32">
        <v>40000</v>
      </c>
      <c r="M69" s="32"/>
      <c r="N69" s="32">
        <v>5600000</v>
      </c>
      <c r="O69" s="8" t="s">
        <v>104</v>
      </c>
      <c r="P69" s="8" t="s">
        <v>17</v>
      </c>
      <c r="Q69" s="31">
        <v>40000</v>
      </c>
      <c r="R69" s="32">
        <v>5600000</v>
      </c>
      <c r="S69" s="8" t="s">
        <v>104</v>
      </c>
    </row>
    <row r="70" spans="1:19" s="43" customFormat="1" ht="33" x14ac:dyDescent="0.5">
      <c r="A70" s="39" t="s">
        <v>246</v>
      </c>
      <c r="B70" s="50" t="s">
        <v>247</v>
      </c>
      <c r="C70" s="51"/>
      <c r="D70" s="51"/>
      <c r="E70" s="52"/>
      <c r="F70" s="40"/>
      <c r="G70" s="41">
        <f>SUM(G71:G74)</f>
        <v>60</v>
      </c>
      <c r="H70" s="41">
        <f>SUM(H71:H74)</f>
        <v>486000</v>
      </c>
      <c r="I70" s="42"/>
      <c r="J70" s="42"/>
      <c r="K70" s="41">
        <f>SUM(K71:K74)</f>
        <v>0</v>
      </c>
      <c r="L70" s="41">
        <f>SUM(L71:L74)</f>
        <v>6</v>
      </c>
      <c r="M70" s="41">
        <f>SUM(M71:M74)</f>
        <v>48000</v>
      </c>
      <c r="N70" s="41">
        <f>SUM(N71:N74)</f>
        <v>48000</v>
      </c>
      <c r="O70" s="42"/>
      <c r="P70" s="42"/>
      <c r="Q70" s="41">
        <f>SUM(Q71:Q74)</f>
        <v>66</v>
      </c>
      <c r="R70" s="41">
        <f>SUM(R71:R74)</f>
        <v>486000</v>
      </c>
      <c r="S70" s="42"/>
    </row>
    <row r="71" spans="1:19" ht="147" customHeight="1" x14ac:dyDescent="0.45">
      <c r="A71" s="9"/>
      <c r="B71" s="30" t="s">
        <v>248</v>
      </c>
      <c r="C71" s="30" t="s">
        <v>249</v>
      </c>
      <c r="D71" s="30" t="s">
        <v>250</v>
      </c>
      <c r="E71" s="30" t="s">
        <v>251</v>
      </c>
      <c r="F71" s="8" t="s">
        <v>252</v>
      </c>
      <c r="G71" s="31">
        <v>60</v>
      </c>
      <c r="H71" s="32">
        <v>486000</v>
      </c>
      <c r="I71" s="8" t="s">
        <v>25</v>
      </c>
      <c r="J71" s="8"/>
      <c r="K71" s="32"/>
      <c r="L71" s="32"/>
      <c r="M71" s="32">
        <v>48000</v>
      </c>
      <c r="N71" s="32"/>
      <c r="O71" s="8"/>
      <c r="P71" s="8" t="s">
        <v>252</v>
      </c>
      <c r="Q71" s="31">
        <v>60</v>
      </c>
      <c r="R71" s="32">
        <f>H71-M71</f>
        <v>438000</v>
      </c>
      <c r="S71" s="8" t="s">
        <v>25</v>
      </c>
    </row>
    <row r="72" spans="1:19" ht="397.5" customHeight="1" x14ac:dyDescent="0.45">
      <c r="A72" s="9"/>
      <c r="B72" s="30" t="s">
        <v>253</v>
      </c>
      <c r="C72" s="30" t="s">
        <v>254</v>
      </c>
      <c r="D72" s="30" t="s">
        <v>255</v>
      </c>
      <c r="E72" s="30" t="s">
        <v>256</v>
      </c>
      <c r="F72" s="8"/>
      <c r="G72" s="31"/>
      <c r="H72" s="32"/>
      <c r="I72" s="8"/>
      <c r="J72" s="8" t="s">
        <v>17</v>
      </c>
      <c r="K72" s="32"/>
      <c r="L72" s="32">
        <v>2</v>
      </c>
      <c r="M72" s="32"/>
      <c r="N72" s="32">
        <v>12000</v>
      </c>
      <c r="O72" s="8"/>
      <c r="P72" s="8" t="s">
        <v>17</v>
      </c>
      <c r="Q72" s="32">
        <v>2</v>
      </c>
      <c r="R72" s="32">
        <v>12000</v>
      </c>
      <c r="S72" s="8" t="s">
        <v>25</v>
      </c>
    </row>
    <row r="73" spans="1:19" ht="408.75" customHeight="1" x14ac:dyDescent="0.45">
      <c r="A73" s="9"/>
      <c r="B73" s="30" t="s">
        <v>257</v>
      </c>
      <c r="C73" s="30" t="s">
        <v>258</v>
      </c>
      <c r="D73" s="30" t="s">
        <v>255</v>
      </c>
      <c r="E73" s="30" t="s">
        <v>256</v>
      </c>
      <c r="F73" s="8"/>
      <c r="G73" s="31"/>
      <c r="H73" s="32"/>
      <c r="I73" s="8"/>
      <c r="J73" s="8" t="s">
        <v>17</v>
      </c>
      <c r="K73" s="32"/>
      <c r="L73" s="32">
        <v>2</v>
      </c>
      <c r="M73" s="32"/>
      <c r="N73" s="32">
        <v>18000</v>
      </c>
      <c r="O73" s="8"/>
      <c r="P73" s="8" t="s">
        <v>17</v>
      </c>
      <c r="Q73" s="32">
        <v>2</v>
      </c>
      <c r="R73" s="32">
        <v>18000</v>
      </c>
      <c r="S73" s="8" t="s">
        <v>25</v>
      </c>
    </row>
    <row r="74" spans="1:19" ht="406.5" customHeight="1" x14ac:dyDescent="0.45">
      <c r="A74" s="9"/>
      <c r="B74" s="30" t="s">
        <v>259</v>
      </c>
      <c r="C74" s="30" t="s">
        <v>259</v>
      </c>
      <c r="D74" s="30" t="s">
        <v>255</v>
      </c>
      <c r="E74" s="30" t="s">
        <v>256</v>
      </c>
      <c r="F74" s="8"/>
      <c r="G74" s="31"/>
      <c r="H74" s="32"/>
      <c r="I74" s="8"/>
      <c r="J74" s="8" t="s">
        <v>17</v>
      </c>
      <c r="K74" s="32"/>
      <c r="L74" s="32">
        <v>2</v>
      </c>
      <c r="M74" s="32"/>
      <c r="N74" s="32">
        <v>18000</v>
      </c>
      <c r="O74" s="8"/>
      <c r="P74" s="8" t="s">
        <v>17</v>
      </c>
      <c r="Q74" s="32">
        <v>2</v>
      </c>
      <c r="R74" s="32">
        <v>18000</v>
      </c>
      <c r="S74" s="8" t="s">
        <v>25</v>
      </c>
    </row>
    <row r="75" spans="1:19" s="43" customFormat="1" ht="33" x14ac:dyDescent="0.5">
      <c r="A75" s="39" t="s">
        <v>260</v>
      </c>
      <c r="B75" s="50" t="s">
        <v>261</v>
      </c>
      <c r="C75" s="51"/>
      <c r="D75" s="51"/>
      <c r="E75" s="52"/>
      <c r="F75" s="40"/>
      <c r="G75" s="41">
        <f>SUM(G76:G98)</f>
        <v>17528</v>
      </c>
      <c r="H75" s="41">
        <f>SUM(H76:H98)</f>
        <v>5686500</v>
      </c>
      <c r="I75" s="42"/>
      <c r="J75" s="42"/>
      <c r="K75" s="41">
        <f>SUM(K76:K98)</f>
        <v>0</v>
      </c>
      <c r="L75" s="41">
        <f>SUM(L76:L98)</f>
        <v>3646</v>
      </c>
      <c r="M75" s="41">
        <f>SUM(M76:M98)</f>
        <v>0</v>
      </c>
      <c r="N75" s="41">
        <f>SUM(N76:N98)</f>
        <v>1118680</v>
      </c>
      <c r="O75" s="42"/>
      <c r="P75" s="42"/>
      <c r="Q75" s="41">
        <f>SUM(Q76:Q98)</f>
        <v>21174</v>
      </c>
      <c r="R75" s="41">
        <f>SUM(R76:R98)</f>
        <v>6805180</v>
      </c>
      <c r="S75" s="42"/>
    </row>
    <row r="76" spans="1:19" ht="84" x14ac:dyDescent="0.45">
      <c r="A76" s="9"/>
      <c r="B76" s="30" t="s">
        <v>262</v>
      </c>
      <c r="C76" s="30" t="s">
        <v>263</v>
      </c>
      <c r="D76" s="30" t="s">
        <v>264</v>
      </c>
      <c r="E76" s="30" t="s">
        <v>265</v>
      </c>
      <c r="F76" s="8" t="s">
        <v>266</v>
      </c>
      <c r="G76" s="31">
        <v>40</v>
      </c>
      <c r="H76" s="32">
        <v>24000</v>
      </c>
      <c r="I76" s="8" t="s">
        <v>104</v>
      </c>
      <c r="J76" s="8"/>
      <c r="K76" s="32"/>
      <c r="L76" s="32">
        <v>6</v>
      </c>
      <c r="M76" s="32"/>
      <c r="N76" s="32">
        <v>3600</v>
      </c>
      <c r="O76" s="8"/>
      <c r="P76" s="8" t="s">
        <v>266</v>
      </c>
      <c r="Q76" s="31">
        <v>46</v>
      </c>
      <c r="R76" s="32">
        <v>27600</v>
      </c>
      <c r="S76" s="8" t="s">
        <v>104</v>
      </c>
    </row>
    <row r="77" spans="1:19" ht="84" x14ac:dyDescent="0.45">
      <c r="A77" s="9"/>
      <c r="B77" s="30" t="s">
        <v>267</v>
      </c>
      <c r="C77" s="30" t="s">
        <v>268</v>
      </c>
      <c r="D77" s="30" t="s">
        <v>264</v>
      </c>
      <c r="E77" s="30" t="s">
        <v>265</v>
      </c>
      <c r="F77" s="8" t="s">
        <v>266</v>
      </c>
      <c r="G77" s="31">
        <v>50</v>
      </c>
      <c r="H77" s="32">
        <v>90000</v>
      </c>
      <c r="I77" s="8" t="s">
        <v>104</v>
      </c>
      <c r="J77" s="8"/>
      <c r="K77" s="32"/>
      <c r="L77" s="32">
        <v>10</v>
      </c>
      <c r="M77" s="32"/>
      <c r="N77" s="32">
        <v>18000</v>
      </c>
      <c r="O77" s="8"/>
      <c r="P77" s="8" t="s">
        <v>266</v>
      </c>
      <c r="Q77" s="31">
        <v>60</v>
      </c>
      <c r="R77" s="32">
        <v>108000</v>
      </c>
      <c r="S77" s="8" t="s">
        <v>104</v>
      </c>
    </row>
    <row r="78" spans="1:19" ht="84" x14ac:dyDescent="0.45">
      <c r="A78" s="9"/>
      <c r="B78" s="30" t="s">
        <v>269</v>
      </c>
      <c r="C78" s="30" t="s">
        <v>270</v>
      </c>
      <c r="D78" s="30" t="s">
        <v>271</v>
      </c>
      <c r="E78" s="30" t="s">
        <v>272</v>
      </c>
      <c r="F78" s="8" t="s">
        <v>266</v>
      </c>
      <c r="G78" s="31">
        <v>120</v>
      </c>
      <c r="H78" s="32">
        <v>84000</v>
      </c>
      <c r="I78" s="8" t="s">
        <v>104</v>
      </c>
      <c r="J78" s="8"/>
      <c r="K78" s="32"/>
      <c r="L78" s="32">
        <v>10</v>
      </c>
      <c r="M78" s="32"/>
      <c r="N78" s="32">
        <v>7000</v>
      </c>
      <c r="O78" s="8"/>
      <c r="P78" s="8" t="s">
        <v>266</v>
      </c>
      <c r="Q78" s="31">
        <v>130</v>
      </c>
      <c r="R78" s="32">
        <v>91000</v>
      </c>
      <c r="S78" s="8" t="s">
        <v>104</v>
      </c>
    </row>
    <row r="79" spans="1:19" ht="84" x14ac:dyDescent="0.45">
      <c r="A79" s="9"/>
      <c r="B79" s="30" t="s">
        <v>273</v>
      </c>
      <c r="C79" s="30" t="s">
        <v>274</v>
      </c>
      <c r="D79" s="30" t="s">
        <v>264</v>
      </c>
      <c r="E79" s="30" t="s">
        <v>265</v>
      </c>
      <c r="F79" s="8" t="s">
        <v>266</v>
      </c>
      <c r="G79" s="31">
        <v>40</v>
      </c>
      <c r="H79" s="32">
        <v>22000</v>
      </c>
      <c r="I79" s="8" t="s">
        <v>104</v>
      </c>
      <c r="J79" s="8"/>
      <c r="K79" s="32"/>
      <c r="L79" s="32">
        <v>6</v>
      </c>
      <c r="M79" s="32"/>
      <c r="N79" s="32">
        <v>3300</v>
      </c>
      <c r="O79" s="8"/>
      <c r="P79" s="8" t="s">
        <v>266</v>
      </c>
      <c r="Q79" s="31">
        <v>46</v>
      </c>
      <c r="R79" s="32">
        <v>25300</v>
      </c>
      <c r="S79" s="8" t="s">
        <v>104</v>
      </c>
    </row>
    <row r="80" spans="1:19" ht="84" x14ac:dyDescent="0.45">
      <c r="A80" s="9"/>
      <c r="B80" s="30" t="s">
        <v>275</v>
      </c>
      <c r="C80" s="30" t="s">
        <v>276</v>
      </c>
      <c r="D80" s="30" t="s">
        <v>264</v>
      </c>
      <c r="E80" s="30" t="s">
        <v>265</v>
      </c>
      <c r="F80" s="8" t="s">
        <v>266</v>
      </c>
      <c r="G80" s="31">
        <v>60</v>
      </c>
      <c r="H80" s="32">
        <v>108000</v>
      </c>
      <c r="I80" s="8" t="s">
        <v>104</v>
      </c>
      <c r="J80" s="8"/>
      <c r="K80" s="32"/>
      <c r="L80" s="32">
        <v>6</v>
      </c>
      <c r="M80" s="32"/>
      <c r="N80" s="32">
        <v>10800</v>
      </c>
      <c r="O80" s="8"/>
      <c r="P80" s="8" t="s">
        <v>266</v>
      </c>
      <c r="Q80" s="31">
        <v>66</v>
      </c>
      <c r="R80" s="32">
        <v>118800</v>
      </c>
      <c r="S80" s="8" t="s">
        <v>104</v>
      </c>
    </row>
    <row r="81" spans="1:19" ht="84" x14ac:dyDescent="0.45">
      <c r="A81" s="9"/>
      <c r="B81" s="30" t="s">
        <v>277</v>
      </c>
      <c r="C81" s="30" t="s">
        <v>278</v>
      </c>
      <c r="D81" s="30" t="s">
        <v>279</v>
      </c>
      <c r="E81" s="30" t="s">
        <v>280</v>
      </c>
      <c r="F81" s="8" t="s">
        <v>266</v>
      </c>
      <c r="G81" s="31">
        <v>600</v>
      </c>
      <c r="H81" s="32">
        <v>198000</v>
      </c>
      <c r="I81" s="8" t="s">
        <v>104</v>
      </c>
      <c r="J81" s="8"/>
      <c r="K81" s="32"/>
      <c r="L81" s="32">
        <v>85</v>
      </c>
      <c r="M81" s="32"/>
      <c r="N81" s="32">
        <v>28050</v>
      </c>
      <c r="O81" s="8"/>
      <c r="P81" s="8" t="s">
        <v>266</v>
      </c>
      <c r="Q81" s="31">
        <v>685</v>
      </c>
      <c r="R81" s="32">
        <v>226050</v>
      </c>
      <c r="S81" s="8" t="s">
        <v>104</v>
      </c>
    </row>
    <row r="82" spans="1:19" ht="84" x14ac:dyDescent="0.45">
      <c r="A82" s="9"/>
      <c r="B82" s="30" t="s">
        <v>281</v>
      </c>
      <c r="C82" s="30" t="s">
        <v>282</v>
      </c>
      <c r="D82" s="30" t="s">
        <v>283</v>
      </c>
      <c r="E82" s="30" t="s">
        <v>284</v>
      </c>
      <c r="F82" s="8" t="s">
        <v>266</v>
      </c>
      <c r="G82" s="31">
        <v>700</v>
      </c>
      <c r="H82" s="32">
        <v>203000</v>
      </c>
      <c r="I82" s="8" t="s">
        <v>104</v>
      </c>
      <c r="J82" s="8"/>
      <c r="K82" s="32"/>
      <c r="L82" s="32">
        <v>80</v>
      </c>
      <c r="M82" s="32"/>
      <c r="N82" s="32">
        <v>23200</v>
      </c>
      <c r="O82" s="8"/>
      <c r="P82" s="8" t="s">
        <v>266</v>
      </c>
      <c r="Q82" s="31">
        <v>780</v>
      </c>
      <c r="R82" s="32">
        <v>226200</v>
      </c>
      <c r="S82" s="8" t="s">
        <v>104</v>
      </c>
    </row>
    <row r="83" spans="1:19" ht="84" x14ac:dyDescent="0.45">
      <c r="A83" s="9"/>
      <c r="B83" s="30" t="s">
        <v>285</v>
      </c>
      <c r="C83" s="30" t="s">
        <v>286</v>
      </c>
      <c r="D83" s="30" t="s">
        <v>287</v>
      </c>
      <c r="E83" s="30" t="s">
        <v>288</v>
      </c>
      <c r="F83" s="8" t="s">
        <v>69</v>
      </c>
      <c r="G83" s="31">
        <v>100</v>
      </c>
      <c r="H83" s="32">
        <v>55000</v>
      </c>
      <c r="I83" s="8" t="s">
        <v>104</v>
      </c>
      <c r="J83" s="8"/>
      <c r="K83" s="32"/>
      <c r="L83" s="32">
        <v>25</v>
      </c>
      <c r="M83" s="32"/>
      <c r="N83" s="32">
        <v>13750</v>
      </c>
      <c r="O83" s="8"/>
      <c r="P83" s="8" t="s">
        <v>69</v>
      </c>
      <c r="Q83" s="31">
        <v>125</v>
      </c>
      <c r="R83" s="32">
        <v>68750</v>
      </c>
      <c r="S83" s="8" t="s">
        <v>104</v>
      </c>
    </row>
    <row r="84" spans="1:19" ht="84" x14ac:dyDescent="0.45">
      <c r="A84" s="9"/>
      <c r="B84" s="30" t="s">
        <v>289</v>
      </c>
      <c r="C84" s="30" t="s">
        <v>290</v>
      </c>
      <c r="D84" s="30" t="s">
        <v>291</v>
      </c>
      <c r="E84" s="30" t="s">
        <v>292</v>
      </c>
      <c r="F84" s="8" t="s">
        <v>69</v>
      </c>
      <c r="G84" s="31">
        <v>410</v>
      </c>
      <c r="H84" s="32">
        <v>73800</v>
      </c>
      <c r="I84" s="8" t="s">
        <v>104</v>
      </c>
      <c r="J84" s="8"/>
      <c r="K84" s="32"/>
      <c r="L84" s="32">
        <v>112</v>
      </c>
      <c r="M84" s="32"/>
      <c r="N84" s="32">
        <v>20160</v>
      </c>
      <c r="O84" s="8"/>
      <c r="P84" s="8" t="s">
        <v>69</v>
      </c>
      <c r="Q84" s="31">
        <v>522</v>
      </c>
      <c r="R84" s="32">
        <v>93960</v>
      </c>
      <c r="S84" s="8" t="s">
        <v>104</v>
      </c>
    </row>
    <row r="85" spans="1:19" ht="84" x14ac:dyDescent="0.45">
      <c r="A85" s="9"/>
      <c r="B85" s="30" t="s">
        <v>293</v>
      </c>
      <c r="C85" s="30" t="s">
        <v>293</v>
      </c>
      <c r="D85" s="30" t="s">
        <v>294</v>
      </c>
      <c r="E85" s="30" t="s">
        <v>295</v>
      </c>
      <c r="F85" s="8" t="s">
        <v>296</v>
      </c>
      <c r="G85" s="31">
        <v>250</v>
      </c>
      <c r="H85" s="32">
        <v>450000</v>
      </c>
      <c r="I85" s="8" t="s">
        <v>104</v>
      </c>
      <c r="J85" s="8"/>
      <c r="K85" s="32"/>
      <c r="L85" s="32">
        <v>48</v>
      </c>
      <c r="M85" s="32"/>
      <c r="N85" s="32">
        <v>86400</v>
      </c>
      <c r="O85" s="8"/>
      <c r="P85" s="8" t="s">
        <v>296</v>
      </c>
      <c r="Q85" s="31">
        <v>298</v>
      </c>
      <c r="R85" s="32">
        <v>536400</v>
      </c>
      <c r="S85" s="8" t="s">
        <v>104</v>
      </c>
    </row>
    <row r="86" spans="1:19" ht="84" x14ac:dyDescent="0.45">
      <c r="A86" s="9"/>
      <c r="B86" s="30" t="s">
        <v>297</v>
      </c>
      <c r="C86" s="30" t="s">
        <v>298</v>
      </c>
      <c r="D86" s="30" t="s">
        <v>299</v>
      </c>
      <c r="E86" s="30" t="s">
        <v>300</v>
      </c>
      <c r="F86" s="8" t="s">
        <v>69</v>
      </c>
      <c r="G86" s="31">
        <v>100</v>
      </c>
      <c r="H86" s="32">
        <v>400000</v>
      </c>
      <c r="I86" s="8" t="s">
        <v>104</v>
      </c>
      <c r="J86" s="8"/>
      <c r="K86" s="32"/>
      <c r="L86" s="32">
        <v>10</v>
      </c>
      <c r="M86" s="32"/>
      <c r="N86" s="32">
        <v>40000</v>
      </c>
      <c r="O86" s="8"/>
      <c r="P86" s="8" t="s">
        <v>69</v>
      </c>
      <c r="Q86" s="31">
        <v>110</v>
      </c>
      <c r="R86" s="32">
        <v>440000</v>
      </c>
      <c r="S86" s="8" t="s">
        <v>104</v>
      </c>
    </row>
    <row r="87" spans="1:19" ht="84" x14ac:dyDescent="0.45">
      <c r="A87" s="9"/>
      <c r="B87" s="30" t="s">
        <v>301</v>
      </c>
      <c r="C87" s="30" t="s">
        <v>302</v>
      </c>
      <c r="D87" s="30" t="s">
        <v>303</v>
      </c>
      <c r="E87" s="30" t="s">
        <v>304</v>
      </c>
      <c r="F87" s="8" t="s">
        <v>266</v>
      </c>
      <c r="G87" s="31">
        <v>3000</v>
      </c>
      <c r="H87" s="32">
        <v>1800000</v>
      </c>
      <c r="I87" s="8" t="s">
        <v>104</v>
      </c>
      <c r="J87" s="8"/>
      <c r="K87" s="32"/>
      <c r="L87" s="32">
        <v>475</v>
      </c>
      <c r="M87" s="32"/>
      <c r="N87" s="32">
        <v>250250</v>
      </c>
      <c r="O87" s="8"/>
      <c r="P87" s="8" t="s">
        <v>266</v>
      </c>
      <c r="Q87" s="31">
        <v>3475</v>
      </c>
      <c r="R87" s="32">
        <v>2050250</v>
      </c>
      <c r="S87" s="8" t="s">
        <v>104</v>
      </c>
    </row>
    <row r="88" spans="1:19" ht="84" x14ac:dyDescent="0.45">
      <c r="A88" s="9"/>
      <c r="B88" s="30" t="s">
        <v>305</v>
      </c>
      <c r="C88" s="30" t="s">
        <v>306</v>
      </c>
      <c r="D88" s="30" t="s">
        <v>307</v>
      </c>
      <c r="E88" s="30" t="s">
        <v>308</v>
      </c>
      <c r="F88" s="8" t="s">
        <v>69</v>
      </c>
      <c r="G88" s="31">
        <v>90</v>
      </c>
      <c r="H88" s="32">
        <v>45000</v>
      </c>
      <c r="I88" s="8" t="s">
        <v>104</v>
      </c>
      <c r="J88" s="8"/>
      <c r="K88" s="32"/>
      <c r="L88" s="32">
        <v>21</v>
      </c>
      <c r="M88" s="32"/>
      <c r="N88" s="32">
        <v>10500</v>
      </c>
      <c r="O88" s="8"/>
      <c r="P88" s="8" t="s">
        <v>69</v>
      </c>
      <c r="Q88" s="31">
        <v>111</v>
      </c>
      <c r="R88" s="32">
        <v>55500</v>
      </c>
      <c r="S88" s="8" t="s">
        <v>104</v>
      </c>
    </row>
    <row r="89" spans="1:19" ht="84" x14ac:dyDescent="0.45">
      <c r="A89" s="9"/>
      <c r="B89" s="30" t="s">
        <v>309</v>
      </c>
      <c r="C89" s="30" t="s">
        <v>310</v>
      </c>
      <c r="D89" s="30" t="s">
        <v>307</v>
      </c>
      <c r="E89" s="30" t="s">
        <v>311</v>
      </c>
      <c r="F89" s="8" t="s">
        <v>266</v>
      </c>
      <c r="G89" s="31">
        <v>100</v>
      </c>
      <c r="H89" s="32">
        <v>65000</v>
      </c>
      <c r="I89" s="8" t="s">
        <v>104</v>
      </c>
      <c r="J89" s="8"/>
      <c r="K89" s="32"/>
      <c r="L89" s="32">
        <v>12</v>
      </c>
      <c r="M89" s="32"/>
      <c r="N89" s="32">
        <v>2200</v>
      </c>
      <c r="O89" s="8"/>
      <c r="P89" s="8" t="s">
        <v>266</v>
      </c>
      <c r="Q89" s="31">
        <v>112</v>
      </c>
      <c r="R89" s="32">
        <v>67200</v>
      </c>
      <c r="S89" s="8" t="s">
        <v>104</v>
      </c>
    </row>
    <row r="90" spans="1:19" ht="84" x14ac:dyDescent="0.45">
      <c r="A90" s="9"/>
      <c r="B90" s="30" t="s">
        <v>312</v>
      </c>
      <c r="C90" s="30" t="s">
        <v>313</v>
      </c>
      <c r="D90" s="30" t="s">
        <v>307</v>
      </c>
      <c r="E90" s="30" t="s">
        <v>311</v>
      </c>
      <c r="F90" s="8" t="s">
        <v>266</v>
      </c>
      <c r="G90" s="31">
        <v>100</v>
      </c>
      <c r="H90" s="32">
        <v>207000</v>
      </c>
      <c r="I90" s="8" t="s">
        <v>104</v>
      </c>
      <c r="J90" s="8"/>
      <c r="K90" s="32"/>
      <c r="L90" s="32">
        <v>70</v>
      </c>
      <c r="M90" s="32"/>
      <c r="N90" s="32">
        <v>141500</v>
      </c>
      <c r="O90" s="8"/>
      <c r="P90" s="8" t="s">
        <v>266</v>
      </c>
      <c r="Q90" s="31">
        <v>170</v>
      </c>
      <c r="R90" s="32">
        <v>348500</v>
      </c>
      <c r="S90" s="8" t="s">
        <v>104</v>
      </c>
    </row>
    <row r="91" spans="1:19" ht="84" x14ac:dyDescent="0.45">
      <c r="A91" s="9"/>
      <c r="B91" s="30" t="s">
        <v>314</v>
      </c>
      <c r="C91" s="30" t="s">
        <v>314</v>
      </c>
      <c r="D91" s="30" t="s">
        <v>315</v>
      </c>
      <c r="E91" s="30" t="s">
        <v>316</v>
      </c>
      <c r="F91" s="8" t="s">
        <v>266</v>
      </c>
      <c r="G91" s="31">
        <v>15</v>
      </c>
      <c r="H91" s="32">
        <v>40500</v>
      </c>
      <c r="I91" s="8" t="s">
        <v>104</v>
      </c>
      <c r="J91" s="8"/>
      <c r="K91" s="32"/>
      <c r="L91" s="32">
        <v>10</v>
      </c>
      <c r="M91" s="32"/>
      <c r="N91" s="32">
        <v>27000</v>
      </c>
      <c r="O91" s="8"/>
      <c r="P91" s="8" t="s">
        <v>266</v>
      </c>
      <c r="Q91" s="31">
        <v>25</v>
      </c>
      <c r="R91" s="32">
        <v>67500</v>
      </c>
      <c r="S91" s="8" t="s">
        <v>104</v>
      </c>
    </row>
    <row r="92" spans="1:19" ht="84" x14ac:dyDescent="0.45">
      <c r="A92" s="9"/>
      <c r="B92" s="30" t="s">
        <v>317</v>
      </c>
      <c r="C92" s="30" t="s">
        <v>318</v>
      </c>
      <c r="D92" s="30" t="s">
        <v>319</v>
      </c>
      <c r="E92" s="30" t="s">
        <v>320</v>
      </c>
      <c r="F92" s="8" t="s">
        <v>17</v>
      </c>
      <c r="G92" s="31">
        <v>250</v>
      </c>
      <c r="H92" s="32">
        <v>220000</v>
      </c>
      <c r="I92" s="8" t="s">
        <v>104</v>
      </c>
      <c r="J92" s="8"/>
      <c r="K92" s="32"/>
      <c r="L92" s="32">
        <v>48</v>
      </c>
      <c r="M92" s="32"/>
      <c r="N92" s="32">
        <v>39260</v>
      </c>
      <c r="O92" s="8"/>
      <c r="P92" s="8" t="s">
        <v>17</v>
      </c>
      <c r="Q92" s="31">
        <v>298</v>
      </c>
      <c r="R92" s="32">
        <v>259260</v>
      </c>
      <c r="S92" s="8" t="s">
        <v>104</v>
      </c>
    </row>
    <row r="93" spans="1:19" ht="84" x14ac:dyDescent="0.45">
      <c r="A93" s="9"/>
      <c r="B93" s="30" t="s">
        <v>321</v>
      </c>
      <c r="C93" s="30" t="s">
        <v>322</v>
      </c>
      <c r="D93" s="30" t="s">
        <v>287</v>
      </c>
      <c r="E93" s="30" t="s">
        <v>288</v>
      </c>
      <c r="F93" s="8" t="s">
        <v>266</v>
      </c>
      <c r="G93" s="31">
        <v>100</v>
      </c>
      <c r="H93" s="32">
        <v>98000</v>
      </c>
      <c r="I93" s="8" t="s">
        <v>104</v>
      </c>
      <c r="J93" s="8"/>
      <c r="K93" s="32"/>
      <c r="L93" s="32">
        <v>75</v>
      </c>
      <c r="M93" s="32"/>
      <c r="N93" s="32">
        <v>70000</v>
      </c>
      <c r="O93" s="8"/>
      <c r="P93" s="8" t="s">
        <v>266</v>
      </c>
      <c r="Q93" s="31">
        <v>175</v>
      </c>
      <c r="R93" s="32">
        <v>168000</v>
      </c>
      <c r="S93" s="8" t="s">
        <v>104</v>
      </c>
    </row>
    <row r="94" spans="1:19" ht="84" x14ac:dyDescent="0.45">
      <c r="A94" s="9"/>
      <c r="B94" s="30" t="s">
        <v>323</v>
      </c>
      <c r="C94" s="30" t="s">
        <v>324</v>
      </c>
      <c r="D94" s="30" t="s">
        <v>325</v>
      </c>
      <c r="E94" s="30" t="s">
        <v>326</v>
      </c>
      <c r="F94" s="8" t="s">
        <v>266</v>
      </c>
      <c r="G94" s="31">
        <v>120</v>
      </c>
      <c r="H94" s="32">
        <v>432000</v>
      </c>
      <c r="I94" s="8" t="s">
        <v>104</v>
      </c>
      <c r="J94" s="8"/>
      <c r="K94" s="32"/>
      <c r="L94" s="32">
        <v>15</v>
      </c>
      <c r="M94" s="32"/>
      <c r="N94" s="32">
        <v>54000</v>
      </c>
      <c r="O94" s="8"/>
      <c r="P94" s="8" t="s">
        <v>266</v>
      </c>
      <c r="Q94" s="31">
        <v>135</v>
      </c>
      <c r="R94" s="32">
        <v>486000</v>
      </c>
      <c r="S94" s="8" t="s">
        <v>104</v>
      </c>
    </row>
    <row r="95" spans="1:19" ht="84" x14ac:dyDescent="0.45">
      <c r="A95" s="9"/>
      <c r="B95" s="30" t="s">
        <v>327</v>
      </c>
      <c r="C95" s="30" t="s">
        <v>328</v>
      </c>
      <c r="D95" s="30" t="s">
        <v>329</v>
      </c>
      <c r="E95" s="30" t="s">
        <v>330</v>
      </c>
      <c r="F95" s="8" t="s">
        <v>17</v>
      </c>
      <c r="G95" s="31">
        <v>230</v>
      </c>
      <c r="H95" s="32">
        <v>62100</v>
      </c>
      <c r="I95" s="8" t="s">
        <v>104</v>
      </c>
      <c r="J95" s="8"/>
      <c r="K95" s="32"/>
      <c r="L95" s="32">
        <v>90</v>
      </c>
      <c r="M95" s="32"/>
      <c r="N95" s="32">
        <v>24300</v>
      </c>
      <c r="O95" s="8"/>
      <c r="P95" s="8" t="s">
        <v>17</v>
      </c>
      <c r="Q95" s="31">
        <v>320</v>
      </c>
      <c r="R95" s="32">
        <v>86400</v>
      </c>
      <c r="S95" s="8" t="s">
        <v>104</v>
      </c>
    </row>
    <row r="96" spans="1:19" ht="84" x14ac:dyDescent="0.45">
      <c r="A96" s="9"/>
      <c r="B96" s="30" t="s">
        <v>331</v>
      </c>
      <c r="C96" s="30" t="s">
        <v>332</v>
      </c>
      <c r="D96" s="30" t="s">
        <v>333</v>
      </c>
      <c r="E96" s="30" t="s">
        <v>334</v>
      </c>
      <c r="F96" s="8" t="s">
        <v>69</v>
      </c>
      <c r="G96" s="31">
        <v>18</v>
      </c>
      <c r="H96" s="32">
        <v>30600</v>
      </c>
      <c r="I96" s="8" t="s">
        <v>104</v>
      </c>
      <c r="J96" s="8"/>
      <c r="K96" s="32"/>
      <c r="L96" s="32">
        <v>6</v>
      </c>
      <c r="M96" s="32"/>
      <c r="N96" s="32">
        <v>10200</v>
      </c>
      <c r="O96" s="8"/>
      <c r="P96" s="8" t="s">
        <v>69</v>
      </c>
      <c r="Q96" s="31">
        <v>24</v>
      </c>
      <c r="R96" s="32">
        <v>40800</v>
      </c>
      <c r="S96" s="8" t="s">
        <v>104</v>
      </c>
    </row>
    <row r="97" spans="1:19" ht="84" x14ac:dyDescent="0.45">
      <c r="A97" s="9"/>
      <c r="B97" s="30" t="s">
        <v>335</v>
      </c>
      <c r="C97" s="30" t="s">
        <v>336</v>
      </c>
      <c r="D97" s="30" t="s">
        <v>337</v>
      </c>
      <c r="E97" s="30" t="s">
        <v>338</v>
      </c>
      <c r="F97" s="8" t="s">
        <v>69</v>
      </c>
      <c r="G97" s="31">
        <v>35</v>
      </c>
      <c r="H97" s="32">
        <v>87500</v>
      </c>
      <c r="I97" s="8" t="s">
        <v>104</v>
      </c>
      <c r="J97" s="8"/>
      <c r="K97" s="32"/>
      <c r="L97" s="32">
        <v>16</v>
      </c>
      <c r="M97" s="32"/>
      <c r="N97" s="32">
        <v>40000</v>
      </c>
      <c r="O97" s="8"/>
      <c r="P97" s="8" t="s">
        <v>69</v>
      </c>
      <c r="Q97" s="31">
        <v>51</v>
      </c>
      <c r="R97" s="32">
        <v>127500</v>
      </c>
      <c r="S97" s="8" t="s">
        <v>104</v>
      </c>
    </row>
    <row r="98" spans="1:19" ht="84" x14ac:dyDescent="0.45">
      <c r="A98" s="9"/>
      <c r="B98" s="30" t="s">
        <v>339</v>
      </c>
      <c r="C98" s="30" t="s">
        <v>340</v>
      </c>
      <c r="D98" s="30" t="s">
        <v>341</v>
      </c>
      <c r="E98" s="30" t="s">
        <v>342</v>
      </c>
      <c r="F98" s="8" t="s">
        <v>17</v>
      </c>
      <c r="G98" s="31">
        <v>11000</v>
      </c>
      <c r="H98" s="32">
        <v>891000</v>
      </c>
      <c r="I98" s="8" t="s">
        <v>104</v>
      </c>
      <c r="J98" s="8"/>
      <c r="K98" s="32"/>
      <c r="L98" s="32">
        <v>2410</v>
      </c>
      <c r="M98" s="32"/>
      <c r="N98" s="32">
        <v>195210</v>
      </c>
      <c r="O98" s="8"/>
      <c r="P98" s="8" t="s">
        <v>17</v>
      </c>
      <c r="Q98" s="31">
        <v>13410</v>
      </c>
      <c r="R98" s="32">
        <v>1086210</v>
      </c>
      <c r="S98" s="8" t="s">
        <v>104</v>
      </c>
    </row>
    <row r="99" spans="1:19" s="38" customFormat="1" ht="32.25" customHeight="1" x14ac:dyDescent="0.5">
      <c r="A99" s="34" t="s">
        <v>18</v>
      </c>
      <c r="B99" s="44" t="s">
        <v>19</v>
      </c>
      <c r="C99" s="45"/>
      <c r="D99" s="45"/>
      <c r="E99" s="46"/>
      <c r="F99" s="35"/>
      <c r="G99" s="36">
        <f>SUM(G100:G102)</f>
        <v>3</v>
      </c>
      <c r="H99" s="36">
        <f>SUM(H100:H102)</f>
        <v>954539748</v>
      </c>
      <c r="I99" s="37"/>
      <c r="J99" s="37"/>
      <c r="K99" s="36">
        <f>SUM(K100:K102)</f>
        <v>2</v>
      </c>
      <c r="L99" s="36">
        <f>SUM(L100:L102)</f>
        <v>1</v>
      </c>
      <c r="M99" s="36">
        <f>SUM(M100:M102)</f>
        <v>200000000</v>
      </c>
      <c r="N99" s="36">
        <f>SUM(N100:N102)</f>
        <v>200000000</v>
      </c>
      <c r="O99" s="37"/>
      <c r="P99" s="37"/>
      <c r="Q99" s="36">
        <f>SUM(Q100:Q102)</f>
        <v>2</v>
      </c>
      <c r="R99" s="36">
        <f>SUM(R100:R102)</f>
        <v>954539748</v>
      </c>
      <c r="S99" s="37"/>
    </row>
    <row r="100" spans="1:19" ht="141" customHeight="1" x14ac:dyDescent="0.45">
      <c r="A100" s="9"/>
      <c r="B100" s="30" t="s">
        <v>20</v>
      </c>
      <c r="C100" s="30" t="s">
        <v>21</v>
      </c>
      <c r="D100" s="30" t="s">
        <v>20</v>
      </c>
      <c r="E100" s="30" t="s">
        <v>21</v>
      </c>
      <c r="F100" s="8" t="s">
        <v>17</v>
      </c>
      <c r="G100" s="31">
        <v>2</v>
      </c>
      <c r="H100" s="32">
        <v>190674989</v>
      </c>
      <c r="I100" s="8" t="s">
        <v>22</v>
      </c>
      <c r="J100" s="8"/>
      <c r="K100" s="32">
        <v>2</v>
      </c>
      <c r="L100" s="32"/>
      <c r="M100" s="32">
        <v>190674989</v>
      </c>
      <c r="N100" s="32"/>
      <c r="O100" s="8"/>
      <c r="P100" s="8"/>
      <c r="Q100" s="31"/>
      <c r="R100" s="32"/>
      <c r="S100" s="8"/>
    </row>
    <row r="101" spans="1:19" ht="189" customHeight="1" x14ac:dyDescent="0.45">
      <c r="A101" s="9"/>
      <c r="B101" s="30" t="s">
        <v>343</v>
      </c>
      <c r="C101" s="30" t="s">
        <v>344</v>
      </c>
      <c r="D101" s="30" t="s">
        <v>345</v>
      </c>
      <c r="E101" s="30" t="s">
        <v>346</v>
      </c>
      <c r="F101" s="8" t="s">
        <v>17</v>
      </c>
      <c r="G101" s="31">
        <v>1</v>
      </c>
      <c r="H101" s="32">
        <v>763864759</v>
      </c>
      <c r="I101" s="8" t="s">
        <v>32</v>
      </c>
      <c r="J101" s="8"/>
      <c r="K101" s="32"/>
      <c r="L101" s="32"/>
      <c r="M101" s="32">
        <v>9325011</v>
      </c>
      <c r="N101" s="32"/>
      <c r="O101" s="8"/>
      <c r="P101" s="8" t="s">
        <v>17</v>
      </c>
      <c r="Q101" s="31">
        <v>1</v>
      </c>
      <c r="R101" s="32">
        <v>754539748</v>
      </c>
      <c r="S101" s="8" t="s">
        <v>32</v>
      </c>
    </row>
    <row r="102" spans="1:19" ht="99" x14ac:dyDescent="0.45">
      <c r="A102" s="9"/>
      <c r="B102" s="30" t="s">
        <v>347</v>
      </c>
      <c r="C102" s="30" t="s">
        <v>348</v>
      </c>
      <c r="D102" s="30" t="s">
        <v>347</v>
      </c>
      <c r="E102" s="30" t="s">
        <v>348</v>
      </c>
      <c r="F102" s="8"/>
      <c r="G102" s="31"/>
      <c r="H102" s="32"/>
      <c r="I102" s="8"/>
      <c r="J102" s="8" t="s">
        <v>17</v>
      </c>
      <c r="K102" s="32"/>
      <c r="L102" s="32">
        <v>1</v>
      </c>
      <c r="M102" s="32"/>
      <c r="N102" s="32">
        <v>200000000</v>
      </c>
      <c r="O102" s="8" t="s">
        <v>32</v>
      </c>
      <c r="P102" s="8" t="s">
        <v>17</v>
      </c>
      <c r="Q102" s="31">
        <v>1</v>
      </c>
      <c r="R102" s="32">
        <v>200000000</v>
      </c>
      <c r="S102" s="8" t="s">
        <v>32</v>
      </c>
    </row>
    <row r="103" spans="1:19" s="7" customFormat="1" ht="35.25" customHeight="1" x14ac:dyDescent="0.45">
      <c r="A103" s="10"/>
      <c r="B103" s="47" t="s">
        <v>14</v>
      </c>
      <c r="C103" s="48"/>
      <c r="D103" s="48"/>
      <c r="E103" s="49"/>
      <c r="F103" s="11"/>
      <c r="G103" s="33">
        <f>G9+G17+G25+G29+G63+G70+G99+G12+G15+G75+G67</f>
        <v>25007</v>
      </c>
      <c r="H103" s="33">
        <f>H9+H17+H25+H29+H63+H70+H99+H12+H15+H75+H67</f>
        <v>2103737791</v>
      </c>
      <c r="I103" s="12"/>
      <c r="J103" s="12"/>
      <c r="K103" s="33">
        <f>K9+K17+K25+K29+K63+K70+K99+K12+K15+K75+K67</f>
        <v>2</v>
      </c>
      <c r="L103" s="33">
        <f>L9+L17+L25+L29+L63+L70+L99+L12+L15+L75+L67</f>
        <v>144423</v>
      </c>
      <c r="M103" s="33">
        <f>M9+M17+M25+M29+M63+M70+M99+M12+M15+M75+M67</f>
        <v>258023858</v>
      </c>
      <c r="N103" s="33">
        <f>N9+N17+N25+N29+N63+N70+N99+N12+N15+N75+N67</f>
        <v>258023858</v>
      </c>
      <c r="O103" s="12"/>
      <c r="P103" s="12"/>
      <c r="Q103" s="33">
        <f>Q9+Q17+Q25+Q29+Q63+Q70+Q99+Q12+Q15+Q75+Q67</f>
        <v>169428</v>
      </c>
      <c r="R103" s="33">
        <f>R9+R17+R25+R29+R63+R70+R99+R12+R15+R75+R67</f>
        <v>2103737791</v>
      </c>
      <c r="S103" s="13"/>
    </row>
  </sheetData>
  <mergeCells count="34">
    <mergeCell ref="B99:E99"/>
    <mergeCell ref="B103:E103"/>
    <mergeCell ref="B15:E15"/>
    <mergeCell ref="B17:E17"/>
    <mergeCell ref="B25:E25"/>
    <mergeCell ref="B29:E29"/>
    <mergeCell ref="B63:E63"/>
    <mergeCell ref="B12:E12"/>
    <mergeCell ref="I6:I7"/>
    <mergeCell ref="J6:J7"/>
    <mergeCell ref="R6:R7"/>
    <mergeCell ref="S6:S7"/>
    <mergeCell ref="K6:L6"/>
    <mergeCell ref="M6:N6"/>
    <mergeCell ref="O6:O7"/>
    <mergeCell ref="P6:P7"/>
    <mergeCell ref="Q6:Q7"/>
    <mergeCell ref="B9:E9"/>
    <mergeCell ref="A2:S2"/>
    <mergeCell ref="A3:S3"/>
    <mergeCell ref="A5:A7"/>
    <mergeCell ref="B5:B7"/>
    <mergeCell ref="C5:C7"/>
    <mergeCell ref="D5:D7"/>
    <mergeCell ref="E5:E7"/>
    <mergeCell ref="F5:I5"/>
    <mergeCell ref="J5:O5"/>
    <mergeCell ref="P5:S5"/>
    <mergeCell ref="F6:F7"/>
    <mergeCell ref="G6:G7"/>
    <mergeCell ref="H6:H7"/>
    <mergeCell ref="B75:E75"/>
    <mergeCell ref="B67:E67"/>
    <mergeCell ref="B70:E70"/>
  </mergeCells>
  <pageMargins left="0.11811023622047245" right="0.11811023622047245" top="0.74803149606299213" bottom="0.55118110236220474" header="0.31496062992125984" footer="0.31496062992125984"/>
  <pageSetup paperSize="9" scale="23" fitToHeight="0" orientation="landscape"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пр.№193п оn 04.09.2026г.</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Айжан Килибаева</dc:creator>
  <cp:lastModifiedBy>Айнаш Максат</cp:lastModifiedBy>
  <cp:lastPrinted>2025-03-03T07:32:22Z</cp:lastPrinted>
  <dcterms:created xsi:type="dcterms:W3CDTF">2025-02-17T03:43:11Z</dcterms:created>
  <dcterms:modified xsi:type="dcterms:W3CDTF">2026-09-14T04:14:31Z</dcterms:modified>
</cp:coreProperties>
</file>