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inash\Desktop\АЙНАШ\ЗАКУПКИ\2026\Утвержденный\Корректировка\"/>
    </mc:Choice>
  </mc:AlternateContent>
  <bookViews>
    <workbookView xWindow="0" yWindow="0" windowWidth="28800" windowHeight="12300"/>
  </bookViews>
  <sheets>
    <sheet name="пр.№193п оn 04.09.2026г." sheetId="1" r:id="rId1"/>
  </sheets>
  <definedNames>
    <definedName name="_xlnm.Print_Titles" localSheetId="0">'пр.№193п оn 04.09.2026г.'!#REF!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" i="1" l="1"/>
  <c r="Q18" i="1"/>
  <c r="N18" i="1"/>
  <c r="M18" i="1"/>
  <c r="L18" i="1"/>
  <c r="K18" i="1"/>
  <c r="H18" i="1"/>
  <c r="G18" i="1"/>
  <c r="R16" i="1"/>
  <c r="Q16" i="1"/>
  <c r="N16" i="1"/>
  <c r="M16" i="1"/>
  <c r="L16" i="1"/>
  <c r="K16" i="1"/>
  <c r="H16" i="1"/>
  <c r="G16" i="1"/>
  <c r="R15" i="1"/>
  <c r="H14" i="1"/>
  <c r="H13" i="1" s="1"/>
  <c r="Q13" i="1"/>
  <c r="N13" i="1"/>
  <c r="M13" i="1"/>
  <c r="L13" i="1"/>
  <c r="K13" i="1"/>
  <c r="G13" i="1"/>
  <c r="R9" i="1"/>
  <c r="Q9" i="1"/>
  <c r="Q20" i="1" s="1"/>
  <c r="N9" i="1"/>
  <c r="N20" i="1" s="1"/>
  <c r="M9" i="1"/>
  <c r="M20" i="1" s="1"/>
  <c r="L9" i="1"/>
  <c r="L20" i="1" s="1"/>
  <c r="K9" i="1"/>
  <c r="K20" i="1" s="1"/>
  <c r="H9" i="1"/>
  <c r="H20" i="1" s="1"/>
  <c r="G9" i="1"/>
  <c r="G20" i="1" s="1"/>
  <c r="R14" i="1" l="1"/>
  <c r="R13" i="1" s="1"/>
  <c r="R20" i="1" s="1"/>
</calcChain>
</file>

<file path=xl/sharedStrings.xml><?xml version="1.0" encoding="utf-8"?>
<sst xmlns="http://schemas.openxmlformats.org/spreadsheetml/2006/main" count="91" uniqueCount="55">
  <si>
    <t>№ п/п</t>
  </si>
  <si>
    <t>Сатып алынатын тауарлардың, жұмыстардың, көрестілетін қызметтердің қазақ тіліндегі атаулары</t>
  </si>
  <si>
    <t>Сатып алынатын тауарлардың, жұмыстардың, көрестілетін қызметтердің орыс тіліндегі атаулары</t>
  </si>
  <si>
    <t>Сатып алынатын тауарлардың, жұмыстардың, көрестілетін қызметтердің қазақ тіліндегі сипаттамалары</t>
  </si>
  <si>
    <t>Сатып алынатын тауарлардың, жұмыстардың, көрестілетін қызметтердің орыс тіліндегі сипаттамалары</t>
  </si>
  <si>
    <t>Сатып алу жоспарында</t>
  </si>
  <si>
    <t>Өзгертулер</t>
  </si>
  <si>
    <t>Қорытынды</t>
  </si>
  <si>
    <t>өлшем бірлігі</t>
  </si>
  <si>
    <t>Саны</t>
  </si>
  <si>
    <t>Сатып алу құны, теңге</t>
  </si>
  <si>
    <t>Сатып алу тәсілі</t>
  </si>
  <si>
    <t>азайту</t>
  </si>
  <si>
    <t>үлкейту</t>
  </si>
  <si>
    <t>Барлығы:</t>
  </si>
  <si>
    <t>«Қазақстан Республикасы Ұлттық Банкінің Банкнот фабрикасы» шаруашылық жүргізу құқығы бар РМК бойынша</t>
  </si>
  <si>
    <t>2026 жылға арналған сатып алу жоспарына өзгертулер және (немесе) толықтырулар</t>
  </si>
  <si>
    <t>дана</t>
  </si>
  <si>
    <t>тендер</t>
  </si>
  <si>
    <t>баға ұсыныстарын сұрату</t>
  </si>
  <si>
    <t>қызмет</t>
  </si>
  <si>
    <t>қап.</t>
  </si>
  <si>
    <t>1.2.2</t>
  </si>
  <si>
    <t>Басқа да асхана материалдары</t>
  </si>
  <si>
    <t>Дастарқан</t>
  </si>
  <si>
    <t xml:space="preserve">Скатерть-клеенка </t>
  </si>
  <si>
    <t xml:space="preserve">Матадағы Клеенка, рулонда 20м </t>
  </si>
  <si>
    <t>Клеёнка  на ткани,рулон 20м</t>
  </si>
  <si>
    <t>Тұтқасыз бума</t>
  </si>
  <si>
    <t>Пакет безручки</t>
  </si>
  <si>
    <t xml:space="preserve">Тұтқасыз </t>
  </si>
  <si>
    <t>Безручки</t>
  </si>
  <si>
    <t>Шаруашылық ысқыш</t>
  </si>
  <si>
    <t>Металлическая губка для мытья посуды, в упак 6шт</t>
  </si>
  <si>
    <t>Металл спираль</t>
  </si>
  <si>
    <t>3.5.5</t>
  </si>
  <si>
    <t>5 топтағы негізгі құралдардың ағымдағы жөндеуіне,  техникалық қызмет көрсетуіне арналған шығыстар</t>
  </si>
  <si>
    <t>2026 жылға БФ ғимараты мен құрылымын ағымдағы жөндеу</t>
  </si>
  <si>
    <t>Текущий ремонт здании и сооружении БФ на 2026 год</t>
  </si>
  <si>
    <t>жұмыс</t>
  </si>
  <si>
    <t>Үздіксіз қуат көзін жөндеу қызметі, оның ішінде батарея мен желдеткішті ауыстыру.</t>
  </si>
  <si>
    <t>Услуга по ремонту источника бесперебойного питания с заменой батарей, вентиляторов</t>
  </si>
  <si>
    <t>Үздіксіз қуат көзі үздіксіз қуатты қамтамасыз ету және жабдықты электр желісіндегі кернеудің күрт көтерілуінен қорғау үшін өте маңызды.</t>
  </si>
  <si>
    <t>Источник бесперебойного питания необходим для бесперебойного питания и защиты оборудования от скачков напрежения в электрической сети.</t>
  </si>
  <si>
    <t>3.6.3</t>
  </si>
  <si>
    <t>Баcқалары</t>
  </si>
  <si>
    <t>ТП-24, РП-167 және ТҚЖБ №1 серверлік бөлмені автоматты өрт сөндіру жүйесімен жабдықтау</t>
  </si>
  <si>
    <t>Монтаж системы автоматического пожаротушения ТП-24; РП-167 и серверной №1 ОТСБ</t>
  </si>
  <si>
    <t>3.6.4</t>
  </si>
  <si>
    <t>Жарнама, хабарландырулар, БАҚ-та сөз сөйлеу</t>
  </si>
  <si>
    <t>Жарнамалық өнімдерді дайындау бойынша қызметтер</t>
  </si>
  <si>
    <t>Услуги по изготовлению рекламной продукции</t>
  </si>
  <si>
    <t>Жарнамалық өнімдерді дайындау бойынша қызметтер (кiтап)</t>
  </si>
  <si>
    <t>Услуги по изготовлению рекламной продукции (книга)</t>
  </si>
  <si>
    <t>тiкелей шарт жасасу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</si>
</sst>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6" fillId="0" borderId="0"/>
    <xf numFmtId="0" fontId="15" fillId="0" borderId="0"/>
    <xf numFmtId="0" fontId="14" fillId="0" borderId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4" fillId="0" borderId="0"/>
    <xf numFmtId="0" fontId="2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164" fontId="27" fillId="0" borderId="0" applyFont="0" applyFill="0" applyBorder="0" applyAlignment="0" applyProtection="0"/>
    <xf numFmtId="0" fontId="2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0" fillId="0" borderId="0" xfId="0"/>
    <xf numFmtId="0" fontId="32" fillId="0" borderId="0" xfId="0" applyFont="1"/>
    <xf numFmtId="4" fontId="28" fillId="0" borderId="1" xfId="0" applyNumberFormat="1" applyFont="1" applyBorder="1" applyAlignment="1">
      <alignment horizontal="center" wrapText="1"/>
    </xf>
    <xf numFmtId="0" fontId="29" fillId="0" borderId="1" xfId="2" applyFont="1" applyBorder="1" applyAlignment="1"/>
    <xf numFmtId="0" fontId="31" fillId="0" borderId="1" xfId="2" applyFont="1" applyBorder="1" applyAlignment="1">
      <alignment vertical="center"/>
    </xf>
    <xf numFmtId="0" fontId="31" fillId="0" borderId="1" xfId="2" applyFont="1" applyBorder="1" applyAlignment="1">
      <alignment horizontal="center" vertical="center" wrapText="1"/>
    </xf>
    <xf numFmtId="4" fontId="33" fillId="0" borderId="1" xfId="2" applyNumberFormat="1" applyFont="1" applyBorder="1" applyAlignment="1">
      <alignment horizontal="center" vertical="center"/>
    </xf>
    <xf numFmtId="4" fontId="31" fillId="0" borderId="1" xfId="2" applyNumberFormat="1" applyFont="1" applyBorder="1" applyAlignment="1">
      <alignment horizontal="center" vertical="center"/>
    </xf>
    <xf numFmtId="0" fontId="15" fillId="0" borderId="0" xfId="2"/>
    <xf numFmtId="0" fontId="23" fillId="0" borderId="0" xfId="2" applyFont="1"/>
    <xf numFmtId="0" fontId="24" fillId="0" borderId="0" xfId="2" applyFont="1" applyAlignment="1">
      <alignment wrapText="1"/>
    </xf>
    <xf numFmtId="0" fontId="24" fillId="0" borderId="0" xfId="2" applyFont="1"/>
    <xf numFmtId="0" fontId="25" fillId="0" borderId="0" xfId="2" applyFont="1"/>
    <xf numFmtId="0" fontId="18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/>
    </xf>
    <xf numFmtId="0" fontId="36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38" fillId="0" borderId="0" xfId="0" applyFont="1"/>
    <xf numFmtId="0" fontId="39" fillId="0" borderId="0" xfId="2" applyFont="1"/>
    <xf numFmtId="0" fontId="35" fillId="0" borderId="0" xfId="2" applyFont="1"/>
    <xf numFmtId="0" fontId="29" fillId="0" borderId="0" xfId="2" applyFont="1" applyAlignment="1">
      <alignment horizontal="center" wrapText="1"/>
    </xf>
    <xf numFmtId="0" fontId="35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41" fillId="0" borderId="1" xfId="2" applyFont="1" applyBorder="1" applyAlignment="1">
      <alignment wrapText="1"/>
    </xf>
    <xf numFmtId="4" fontId="41" fillId="0" borderId="1" xfId="2" applyNumberFormat="1" applyFont="1" applyBorder="1" applyAlignment="1"/>
    <xf numFmtId="4" fontId="41" fillId="0" borderId="1" xfId="0" applyNumberFormat="1" applyFont="1" applyBorder="1" applyAlignment="1">
      <alignment horizontal="right" wrapText="1"/>
    </xf>
    <xf numFmtId="4" fontId="40" fillId="0" borderId="1" xfId="2" applyNumberFormat="1" applyFont="1" applyBorder="1" applyAlignment="1">
      <alignment vertical="center"/>
    </xf>
    <xf numFmtId="49" fontId="30" fillId="2" borderId="1" xfId="1" applyNumberFormat="1" applyFont="1" applyFill="1" applyBorder="1" applyAlignment="1">
      <alignment horizontal="center"/>
    </xf>
    <xf numFmtId="0" fontId="33" fillId="2" borderId="1" xfId="1" applyFont="1" applyFill="1" applyBorder="1" applyAlignment="1">
      <alignment horizontal="center" vertical="center"/>
    </xf>
    <xf numFmtId="4" fontId="40" fillId="2" borderId="1" xfId="1" applyNumberFormat="1" applyFont="1" applyFill="1" applyBorder="1" applyAlignment="1">
      <alignment vertical="center"/>
    </xf>
    <xf numFmtId="4" fontId="33" fillId="2" borderId="1" xfId="1" applyNumberFormat="1" applyFont="1" applyFill="1" applyBorder="1" applyAlignment="1">
      <alignment horizontal="center" vertical="center"/>
    </xf>
    <xf numFmtId="0" fontId="34" fillId="2" borderId="0" xfId="0" applyFont="1" applyFill="1"/>
    <xf numFmtId="0" fontId="42" fillId="0" borderId="2" xfId="2" applyFont="1" applyBorder="1" applyAlignment="1">
      <alignment horizontal="left" vertical="center"/>
    </xf>
    <xf numFmtId="0" fontId="42" fillId="0" borderId="3" xfId="2" applyFont="1" applyBorder="1" applyAlignment="1">
      <alignment horizontal="left" vertical="center"/>
    </xf>
    <xf numFmtId="0" fontId="42" fillId="0" borderId="4" xfId="2" applyFont="1" applyBorder="1" applyAlignment="1">
      <alignment horizontal="left" vertical="center"/>
    </xf>
    <xf numFmtId="0" fontId="33" fillId="2" borderId="2" xfId="1" applyFont="1" applyFill="1" applyBorder="1" applyAlignment="1">
      <alignment horizontal="left" vertical="center" wrapText="1"/>
    </xf>
    <xf numFmtId="0" fontId="33" fillId="2" borderId="3" xfId="1" applyFont="1" applyFill="1" applyBorder="1" applyAlignment="1">
      <alignment horizontal="left" vertical="center" wrapText="1"/>
    </xf>
    <xf numFmtId="0" fontId="33" fillId="2" borderId="4" xfId="1" applyFont="1" applyFill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37" fillId="0" borderId="0" xfId="2" applyFont="1" applyAlignment="1">
      <alignment horizont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</cellXfs>
  <cellStyles count="35">
    <cellStyle name="Обычный" xfId="0" builtinId="0"/>
    <cellStyle name="Обычный 2" xfId="27"/>
    <cellStyle name="Обычный 3" xfId="2"/>
    <cellStyle name="Обычный 3 10" xfId="20"/>
    <cellStyle name="Обычный 3 11" xfId="22"/>
    <cellStyle name="Обычный 3 12" xfId="24"/>
    <cellStyle name="Обычный 3 13" xfId="28"/>
    <cellStyle name="Обычный 3 14" xfId="29"/>
    <cellStyle name="Обычный 3 15" xfId="31"/>
    <cellStyle name="Обычный 3 16" xfId="33"/>
    <cellStyle name="Обычный 3 2" xfId="1"/>
    <cellStyle name="Обычный 3 2 10" xfId="23"/>
    <cellStyle name="Обычный 3 2 11" xfId="25"/>
    <cellStyle name="Обычный 3 2 12" xfId="30"/>
    <cellStyle name="Обычный 3 2 13" xfId="32"/>
    <cellStyle name="Обычный 3 2 14" xfId="34"/>
    <cellStyle name="Обычный 3 2 2" xfId="6"/>
    <cellStyle name="Обычный 3 2 3" xfId="9"/>
    <cellStyle name="Обычный 3 2 4" xfId="11"/>
    <cellStyle name="Обычный 3 2 5" xfId="13"/>
    <cellStyle name="Обычный 3 2 6" xfId="15"/>
    <cellStyle name="Обычный 3 2 7" xfId="17"/>
    <cellStyle name="Обычный 3 2 8" xfId="19"/>
    <cellStyle name="Обычный 3 2 9" xfId="21"/>
    <cellStyle name="Обычный 3 3" xfId="3"/>
    <cellStyle name="Обычный 3 4" xfId="8"/>
    <cellStyle name="Обычный 3 5" xfId="10"/>
    <cellStyle name="Обычный 3 6" xfId="12"/>
    <cellStyle name="Обычный 3 7" xfId="14"/>
    <cellStyle name="Обычный 3 8" xfId="16"/>
    <cellStyle name="Обычный 3 9" xfId="18"/>
    <cellStyle name="Обычный 4" xfId="7"/>
    <cellStyle name="Финансовый 10" xfId="4"/>
    <cellStyle name="Финансовый 2" xfId="5"/>
    <cellStyle name="Финансовый 2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view="pageBreakPreview" zoomScale="40" zoomScaleNormal="59" zoomScaleSheetLayoutView="40" workbookViewId="0">
      <selection activeCell="A9" sqref="A9:XFD20"/>
    </sheetView>
  </sheetViews>
  <sheetFormatPr defaultRowHeight="21" x14ac:dyDescent="0.35"/>
  <cols>
    <col min="1" max="1" width="11.42578125" style="6" customWidth="1"/>
    <col min="2" max="2" width="50.42578125" style="6" customWidth="1"/>
    <col min="3" max="3" width="43.85546875" style="6" customWidth="1"/>
    <col min="4" max="4" width="70.5703125" style="2" customWidth="1"/>
    <col min="5" max="5" width="77.28515625" style="2" customWidth="1"/>
    <col min="6" max="6" width="14.5703125" style="3" customWidth="1"/>
    <col min="7" max="7" width="22.7109375" style="6" customWidth="1"/>
    <col min="8" max="8" width="39.7109375" style="6" customWidth="1"/>
    <col min="9" max="9" width="20.28515625" style="2" customWidth="1"/>
    <col min="10" max="10" width="11.85546875" style="4" customWidth="1"/>
    <col min="11" max="11" width="16" style="6" customWidth="1"/>
    <col min="12" max="12" width="31" style="6" customWidth="1"/>
    <col min="13" max="13" width="36.5703125" style="6" customWidth="1"/>
    <col min="14" max="14" width="38" style="6" customWidth="1"/>
    <col min="15" max="15" width="16.85546875" style="5" customWidth="1"/>
    <col min="16" max="16" width="15.7109375" style="4" customWidth="1"/>
    <col min="17" max="17" width="27.7109375" style="6" customWidth="1"/>
    <col min="18" max="18" width="37.7109375" style="6" customWidth="1"/>
    <col min="19" max="19" width="20.5703125" style="5" customWidth="1"/>
    <col min="20" max="20" width="14.42578125" style="6" customWidth="1"/>
    <col min="21" max="16384" width="9.140625" style="6"/>
  </cols>
  <sheetData>
    <row r="1" spans="1:19" ht="45" customHeight="1" x14ac:dyDescent="0.35">
      <c r="A1" s="24"/>
      <c r="B1" s="24"/>
      <c r="C1" s="24"/>
      <c r="D1" s="25"/>
      <c r="E1" s="25"/>
      <c r="F1" s="26"/>
      <c r="G1" s="24"/>
      <c r="H1" s="24"/>
      <c r="I1" s="27"/>
      <c r="J1" s="28"/>
      <c r="K1" s="24"/>
      <c r="L1" s="24"/>
      <c r="M1" s="24"/>
      <c r="N1" s="24"/>
      <c r="O1" s="29"/>
      <c r="P1" s="28"/>
      <c r="Q1" s="24"/>
      <c r="R1" s="24"/>
      <c r="S1" s="29"/>
    </row>
    <row r="2" spans="1:19" s="23" customFormat="1" ht="46.5" x14ac:dyDescent="0.7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s="23" customFormat="1" ht="46.5" customHeight="1" x14ac:dyDescent="0.7">
      <c r="A3" s="49" t="s">
        <v>16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42" customHeight="1" x14ac:dyDescent="0.35">
      <c r="A4" s="14"/>
      <c r="B4" s="14"/>
      <c r="C4" s="14"/>
      <c r="D4" s="15"/>
      <c r="E4" s="15"/>
      <c r="F4" s="16"/>
      <c r="G4" s="14"/>
      <c r="H4" s="14"/>
      <c r="I4" s="15"/>
      <c r="J4" s="17"/>
      <c r="K4" s="14"/>
      <c r="L4" s="14"/>
      <c r="M4" s="14"/>
      <c r="N4" s="14"/>
      <c r="O4" s="18"/>
      <c r="P4" s="17"/>
      <c r="Q4" s="14"/>
      <c r="R4" s="14"/>
      <c r="S4" s="18"/>
    </row>
    <row r="5" spans="1:19" ht="24.75" customHeight="1" x14ac:dyDescent="0.25">
      <c r="A5" s="45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8" t="s">
        <v>5</v>
      </c>
      <c r="G5" s="48"/>
      <c r="H5" s="48"/>
      <c r="I5" s="48"/>
      <c r="J5" s="50" t="s">
        <v>6</v>
      </c>
      <c r="K5" s="51"/>
      <c r="L5" s="51"/>
      <c r="M5" s="51"/>
      <c r="N5" s="51"/>
      <c r="O5" s="52"/>
      <c r="P5" s="48" t="s">
        <v>7</v>
      </c>
      <c r="Q5" s="48"/>
      <c r="R5" s="48"/>
      <c r="S5" s="48"/>
    </row>
    <row r="6" spans="1:19" ht="33" customHeight="1" x14ac:dyDescent="0.25">
      <c r="A6" s="45"/>
      <c r="B6" s="45"/>
      <c r="C6" s="45"/>
      <c r="D6" s="45"/>
      <c r="E6" s="45"/>
      <c r="F6" s="45" t="s">
        <v>8</v>
      </c>
      <c r="G6" s="45" t="s">
        <v>9</v>
      </c>
      <c r="H6" s="45" t="s">
        <v>10</v>
      </c>
      <c r="I6" s="45" t="s">
        <v>11</v>
      </c>
      <c r="J6" s="45" t="s">
        <v>8</v>
      </c>
      <c r="K6" s="48" t="s">
        <v>9</v>
      </c>
      <c r="L6" s="48"/>
      <c r="M6" s="48" t="s">
        <v>10</v>
      </c>
      <c r="N6" s="48"/>
      <c r="O6" s="45" t="s">
        <v>11</v>
      </c>
      <c r="P6" s="45" t="s">
        <v>8</v>
      </c>
      <c r="Q6" s="48" t="s">
        <v>9</v>
      </c>
      <c r="R6" s="45" t="s">
        <v>10</v>
      </c>
      <c r="S6" s="46" t="s">
        <v>11</v>
      </c>
    </row>
    <row r="7" spans="1:19" ht="102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19" t="s">
        <v>12</v>
      </c>
      <c r="L7" s="19" t="s">
        <v>13</v>
      </c>
      <c r="M7" s="19" t="s">
        <v>12</v>
      </c>
      <c r="N7" s="19" t="s">
        <v>13</v>
      </c>
      <c r="O7" s="45"/>
      <c r="P7" s="45"/>
      <c r="Q7" s="48"/>
      <c r="R7" s="45"/>
      <c r="S7" s="47"/>
    </row>
    <row r="8" spans="1:19" s="1" customFormat="1" ht="17.25" customHeight="1" x14ac:dyDescent="0.2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1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0">
        <v>13</v>
      </c>
      <c r="N8" s="20">
        <v>14</v>
      </c>
      <c r="O8" s="22">
        <v>15</v>
      </c>
      <c r="P8" s="20">
        <v>16</v>
      </c>
      <c r="Q8" s="20">
        <v>17</v>
      </c>
      <c r="R8" s="20">
        <v>18</v>
      </c>
      <c r="S8" s="22">
        <v>19</v>
      </c>
    </row>
    <row r="9" spans="1:19" s="38" customFormat="1" ht="32.25" customHeight="1" x14ac:dyDescent="0.5">
      <c r="A9" s="34" t="s">
        <v>22</v>
      </c>
      <c r="B9" s="42" t="s">
        <v>23</v>
      </c>
      <c r="C9" s="43"/>
      <c r="D9" s="43"/>
      <c r="E9" s="44"/>
      <c r="F9" s="35"/>
      <c r="G9" s="36">
        <f>SUM(G10:G12)</f>
        <v>211</v>
      </c>
      <c r="H9" s="36">
        <f>SUM(H10:H12)</f>
        <v>242804</v>
      </c>
      <c r="I9" s="37"/>
      <c r="J9" s="37"/>
      <c r="K9" s="36">
        <f t="shared" ref="K9:N9" si="0">SUM(K10:K12)</f>
        <v>0</v>
      </c>
      <c r="L9" s="36">
        <f t="shared" si="0"/>
        <v>0</v>
      </c>
      <c r="M9" s="36">
        <f t="shared" si="0"/>
        <v>41560</v>
      </c>
      <c r="N9" s="36">
        <f t="shared" si="0"/>
        <v>41560</v>
      </c>
      <c r="O9" s="37"/>
      <c r="P9" s="37"/>
      <c r="Q9" s="36">
        <f>SUM(Q10:Q12)</f>
        <v>211</v>
      </c>
      <c r="R9" s="36">
        <f>SUM(R10:R12)</f>
        <v>242804</v>
      </c>
      <c r="S9" s="37"/>
    </row>
    <row r="10" spans="1:19" ht="102.75" customHeight="1" x14ac:dyDescent="0.45">
      <c r="A10" s="9"/>
      <c r="B10" s="30" t="s">
        <v>24</v>
      </c>
      <c r="C10" s="30" t="s">
        <v>25</v>
      </c>
      <c r="D10" s="30" t="s">
        <v>26</v>
      </c>
      <c r="E10" s="30" t="s">
        <v>27</v>
      </c>
      <c r="F10" s="8" t="s">
        <v>17</v>
      </c>
      <c r="G10" s="31">
        <v>1</v>
      </c>
      <c r="H10" s="32">
        <v>20874</v>
      </c>
      <c r="I10" s="8" t="s">
        <v>19</v>
      </c>
      <c r="J10" s="8"/>
      <c r="K10" s="32"/>
      <c r="L10" s="32"/>
      <c r="M10" s="32"/>
      <c r="N10" s="32">
        <v>41560</v>
      </c>
      <c r="O10" s="8"/>
      <c r="P10" s="8" t="s">
        <v>17</v>
      </c>
      <c r="Q10" s="31">
        <v>1</v>
      </c>
      <c r="R10" s="32">
        <v>62434</v>
      </c>
      <c r="S10" s="8" t="s">
        <v>19</v>
      </c>
    </row>
    <row r="11" spans="1:19" ht="102.75" customHeight="1" x14ac:dyDescent="0.45">
      <c r="A11" s="9"/>
      <c r="B11" s="30" t="s">
        <v>28</v>
      </c>
      <c r="C11" s="30" t="s">
        <v>29</v>
      </c>
      <c r="D11" s="30" t="s">
        <v>30</v>
      </c>
      <c r="E11" s="30" t="s">
        <v>31</v>
      </c>
      <c r="F11" s="8" t="s">
        <v>17</v>
      </c>
      <c r="G11" s="31">
        <v>110</v>
      </c>
      <c r="H11" s="32">
        <v>162030</v>
      </c>
      <c r="I11" s="8" t="s">
        <v>19</v>
      </c>
      <c r="J11" s="8"/>
      <c r="K11" s="32"/>
      <c r="L11" s="32"/>
      <c r="M11" s="32">
        <v>21560</v>
      </c>
      <c r="N11" s="32"/>
      <c r="O11" s="8"/>
      <c r="P11" s="8" t="s">
        <v>17</v>
      </c>
      <c r="Q11" s="31">
        <v>110</v>
      </c>
      <c r="R11" s="32">
        <v>140470</v>
      </c>
      <c r="S11" s="8" t="s">
        <v>19</v>
      </c>
    </row>
    <row r="12" spans="1:19" ht="108.75" customHeight="1" x14ac:dyDescent="0.45">
      <c r="A12" s="9"/>
      <c r="B12" s="30" t="s">
        <v>32</v>
      </c>
      <c r="C12" s="30" t="s">
        <v>33</v>
      </c>
      <c r="D12" s="30" t="s">
        <v>34</v>
      </c>
      <c r="E12" s="30" t="s">
        <v>34</v>
      </c>
      <c r="F12" s="8" t="s">
        <v>21</v>
      </c>
      <c r="G12" s="31">
        <v>100</v>
      </c>
      <c r="H12" s="32">
        <v>59900</v>
      </c>
      <c r="I12" s="8" t="s">
        <v>19</v>
      </c>
      <c r="J12" s="8"/>
      <c r="K12" s="32"/>
      <c r="L12" s="32"/>
      <c r="M12" s="32">
        <v>20000</v>
      </c>
      <c r="N12" s="32"/>
      <c r="O12" s="8"/>
      <c r="P12" s="8" t="s">
        <v>21</v>
      </c>
      <c r="Q12" s="31">
        <v>100</v>
      </c>
      <c r="R12" s="32">
        <v>39900</v>
      </c>
      <c r="S12" s="8" t="s">
        <v>19</v>
      </c>
    </row>
    <row r="13" spans="1:19" s="38" customFormat="1" ht="32.25" customHeight="1" x14ac:dyDescent="0.5">
      <c r="A13" s="34" t="s">
        <v>35</v>
      </c>
      <c r="B13" s="42" t="s">
        <v>36</v>
      </c>
      <c r="C13" s="43"/>
      <c r="D13" s="43"/>
      <c r="E13" s="44"/>
      <c r="F13" s="35"/>
      <c r="G13" s="36">
        <f>SUM(G14:G15)</f>
        <v>1</v>
      </c>
      <c r="H13" s="36">
        <f>SUM(H14:H15)</f>
        <v>40275550</v>
      </c>
      <c r="I13" s="37"/>
      <c r="J13" s="37"/>
      <c r="K13" s="36">
        <f>SUM(K14:K15)</f>
        <v>0</v>
      </c>
      <c r="L13" s="36">
        <f>SUM(L14:L15)</f>
        <v>1</v>
      </c>
      <c r="M13" s="36">
        <f>SUM(M14:M15)</f>
        <v>2500000</v>
      </c>
      <c r="N13" s="36">
        <f>SUM(N14:N15)</f>
        <v>2500000</v>
      </c>
      <c r="O13" s="37"/>
      <c r="P13" s="37"/>
      <c r="Q13" s="36">
        <f>SUM(Q14:Q15)</f>
        <v>2</v>
      </c>
      <c r="R13" s="36">
        <f>SUM(R14:R15)</f>
        <v>40275550</v>
      </c>
      <c r="S13" s="37"/>
    </row>
    <row r="14" spans="1:19" ht="132" x14ac:dyDescent="0.45">
      <c r="A14" s="9"/>
      <c r="B14" s="30" t="s">
        <v>37</v>
      </c>
      <c r="C14" s="30" t="s">
        <v>38</v>
      </c>
      <c r="D14" s="30" t="s">
        <v>37</v>
      </c>
      <c r="E14" s="30" t="s">
        <v>38</v>
      </c>
      <c r="F14" s="8" t="s">
        <v>39</v>
      </c>
      <c r="G14" s="31">
        <v>1</v>
      </c>
      <c r="H14" s="32">
        <f>47736640-7461090</f>
        <v>40275550</v>
      </c>
      <c r="I14" s="8" t="s">
        <v>18</v>
      </c>
      <c r="J14" s="8"/>
      <c r="K14" s="32"/>
      <c r="L14" s="32"/>
      <c r="M14" s="32">
        <v>2500000</v>
      </c>
      <c r="N14" s="32"/>
      <c r="O14" s="8"/>
      <c r="P14" s="8" t="s">
        <v>39</v>
      </c>
      <c r="Q14" s="31">
        <v>1</v>
      </c>
      <c r="R14" s="32">
        <f>H14-M14</f>
        <v>37775550</v>
      </c>
      <c r="S14" s="8" t="s">
        <v>18</v>
      </c>
    </row>
    <row r="15" spans="1:19" ht="231" x14ac:dyDescent="0.45">
      <c r="A15" s="9"/>
      <c r="B15" s="30" t="s">
        <v>40</v>
      </c>
      <c r="C15" s="30" t="s">
        <v>41</v>
      </c>
      <c r="D15" s="30" t="s">
        <v>42</v>
      </c>
      <c r="E15" s="30" t="s">
        <v>43</v>
      </c>
      <c r="F15" s="8"/>
      <c r="G15" s="31"/>
      <c r="H15" s="32"/>
      <c r="I15" s="8"/>
      <c r="J15" s="8" t="s">
        <v>20</v>
      </c>
      <c r="K15" s="32"/>
      <c r="L15" s="32">
        <v>1</v>
      </c>
      <c r="M15" s="32"/>
      <c r="N15" s="32">
        <v>2500000</v>
      </c>
      <c r="O15" s="8" t="s">
        <v>19</v>
      </c>
      <c r="P15" s="8" t="s">
        <v>20</v>
      </c>
      <c r="Q15" s="31">
        <v>1</v>
      </c>
      <c r="R15" s="32">
        <f>N15</f>
        <v>2500000</v>
      </c>
      <c r="S15" s="8" t="s">
        <v>19</v>
      </c>
    </row>
    <row r="16" spans="1:19" s="38" customFormat="1" ht="32.25" customHeight="1" x14ac:dyDescent="0.5">
      <c r="A16" s="34" t="s">
        <v>44</v>
      </c>
      <c r="B16" s="42" t="s">
        <v>45</v>
      </c>
      <c r="C16" s="43"/>
      <c r="D16" s="43"/>
      <c r="E16" s="44"/>
      <c r="F16" s="35"/>
      <c r="G16" s="36">
        <f>SUM(G17:G17)</f>
        <v>1</v>
      </c>
      <c r="H16" s="36">
        <f>SUM(H17:H17)</f>
        <v>15401343</v>
      </c>
      <c r="I16" s="37"/>
      <c r="J16" s="37"/>
      <c r="K16" s="36">
        <f>SUM(K17:K17)</f>
        <v>0</v>
      </c>
      <c r="L16" s="36">
        <f>SUM(L17:L17)</f>
        <v>0</v>
      </c>
      <c r="M16" s="36">
        <f>SUM(M17:M17)</f>
        <v>3214737.1</v>
      </c>
      <c r="N16" s="36">
        <f>SUM(N17:N17)</f>
        <v>0</v>
      </c>
      <c r="O16" s="37"/>
      <c r="P16" s="37"/>
      <c r="Q16" s="36">
        <f>SUM(Q17:Q17)</f>
        <v>1</v>
      </c>
      <c r="R16" s="36">
        <f>SUM(R17:R17)</f>
        <v>12186605.9</v>
      </c>
      <c r="S16" s="37"/>
    </row>
    <row r="17" spans="1:19" ht="153" customHeight="1" x14ac:dyDescent="0.45">
      <c r="A17" s="9"/>
      <c r="B17" s="30" t="s">
        <v>46</v>
      </c>
      <c r="C17" s="30" t="s">
        <v>47</v>
      </c>
      <c r="D17" s="30" t="s">
        <v>46</v>
      </c>
      <c r="E17" s="30" t="s">
        <v>47</v>
      </c>
      <c r="F17" s="8" t="s">
        <v>39</v>
      </c>
      <c r="G17" s="31">
        <v>1</v>
      </c>
      <c r="H17" s="32">
        <v>15401343</v>
      </c>
      <c r="I17" s="8" t="s">
        <v>18</v>
      </c>
      <c r="J17" s="8"/>
      <c r="K17" s="32"/>
      <c r="L17" s="32"/>
      <c r="M17" s="32">
        <v>3214737.1</v>
      </c>
      <c r="N17" s="32"/>
      <c r="O17" s="8"/>
      <c r="P17" s="8" t="s">
        <v>39</v>
      </c>
      <c r="Q17" s="31">
        <v>1</v>
      </c>
      <c r="R17" s="32">
        <v>12186605.9</v>
      </c>
      <c r="S17" s="8" t="s">
        <v>18</v>
      </c>
    </row>
    <row r="18" spans="1:19" s="38" customFormat="1" ht="32.25" customHeight="1" x14ac:dyDescent="0.5">
      <c r="A18" s="34" t="s">
        <v>48</v>
      </c>
      <c r="B18" s="42" t="s">
        <v>49</v>
      </c>
      <c r="C18" s="43"/>
      <c r="D18" s="43"/>
      <c r="E18" s="44"/>
      <c r="F18" s="35"/>
      <c r="G18" s="36">
        <f>SUM(G19)</f>
        <v>0</v>
      </c>
      <c r="H18" s="36">
        <f>SUM(H19)</f>
        <v>0</v>
      </c>
      <c r="I18" s="37"/>
      <c r="J18" s="37"/>
      <c r="K18" s="36">
        <f>SUM(K19)</f>
        <v>0</v>
      </c>
      <c r="L18" s="36">
        <f>SUM(L19)</f>
        <v>1</v>
      </c>
      <c r="M18" s="36">
        <f>SUM(M19)</f>
        <v>0</v>
      </c>
      <c r="N18" s="36">
        <f>SUM(N19)</f>
        <v>775862.10000000009</v>
      </c>
      <c r="O18" s="37"/>
      <c r="P18" s="37"/>
      <c r="Q18" s="36">
        <f>SUM(Q19)</f>
        <v>1</v>
      </c>
      <c r="R18" s="36">
        <f>SUM(R19)</f>
        <v>775862.10000000009</v>
      </c>
      <c r="S18" s="37"/>
    </row>
    <row r="19" spans="1:19" ht="110.25" customHeight="1" x14ac:dyDescent="0.45">
      <c r="A19" s="9"/>
      <c r="B19" s="30" t="s">
        <v>50</v>
      </c>
      <c r="C19" s="30" t="s">
        <v>51</v>
      </c>
      <c r="D19" s="30" t="s">
        <v>52</v>
      </c>
      <c r="E19" s="30" t="s">
        <v>53</v>
      </c>
      <c r="F19" s="8"/>
      <c r="G19" s="31"/>
      <c r="H19" s="32"/>
      <c r="I19" s="8"/>
      <c r="J19" s="8" t="s">
        <v>20</v>
      </c>
      <c r="K19" s="32"/>
      <c r="L19" s="32">
        <v>1</v>
      </c>
      <c r="M19" s="32"/>
      <c r="N19" s="32">
        <v>775862.10000000009</v>
      </c>
      <c r="O19" s="8" t="s">
        <v>54</v>
      </c>
      <c r="P19" s="8" t="s">
        <v>20</v>
      </c>
      <c r="Q19" s="31">
        <v>1</v>
      </c>
      <c r="R19" s="32">
        <v>775862.10000000009</v>
      </c>
      <c r="S19" s="8" t="s">
        <v>54</v>
      </c>
    </row>
    <row r="20" spans="1:19" s="7" customFormat="1" ht="35.25" customHeight="1" x14ac:dyDescent="0.45">
      <c r="A20" s="10"/>
      <c r="B20" s="39" t="s">
        <v>14</v>
      </c>
      <c r="C20" s="40"/>
      <c r="D20" s="40"/>
      <c r="E20" s="41"/>
      <c r="F20" s="11"/>
      <c r="G20" s="33">
        <f>G9+G16+G18+G13</f>
        <v>213</v>
      </c>
      <c r="H20" s="33">
        <f>H9+H16+H18+H13</f>
        <v>55919697</v>
      </c>
      <c r="I20" s="12"/>
      <c r="J20" s="12"/>
      <c r="K20" s="33">
        <f t="shared" ref="K20:N20" si="1">K9+K16+K18+K13</f>
        <v>0</v>
      </c>
      <c r="L20" s="33">
        <f t="shared" si="1"/>
        <v>2</v>
      </c>
      <c r="M20" s="33">
        <f t="shared" si="1"/>
        <v>5756297.0999999996</v>
      </c>
      <c r="N20" s="33">
        <f t="shared" si="1"/>
        <v>3317422.1</v>
      </c>
      <c r="O20" s="12"/>
      <c r="P20" s="12"/>
      <c r="Q20" s="33">
        <f>Q9+Q16+Q18+Q13</f>
        <v>215</v>
      </c>
      <c r="R20" s="33">
        <f>R9+R16+R18+R13</f>
        <v>53480822</v>
      </c>
      <c r="S20" s="13"/>
    </row>
  </sheetData>
  <protectedRanges>
    <protectedRange password="CC5D" sqref="H14:H15" name="Диапазон1_10_43"/>
  </protectedRanges>
  <mergeCells count="27">
    <mergeCell ref="B13:E13"/>
    <mergeCell ref="B16:E16"/>
    <mergeCell ref="B18:E18"/>
    <mergeCell ref="B20:E20"/>
    <mergeCell ref="A2:S2"/>
    <mergeCell ref="A3:S3"/>
    <mergeCell ref="A5:A7"/>
    <mergeCell ref="B5:B7"/>
    <mergeCell ref="C5:C7"/>
    <mergeCell ref="D5:D7"/>
    <mergeCell ref="E5:E7"/>
    <mergeCell ref="F5:I5"/>
    <mergeCell ref="J5:O5"/>
    <mergeCell ref="P5:S5"/>
    <mergeCell ref="F6:F7"/>
    <mergeCell ref="G6:G7"/>
    <mergeCell ref="H6:H7"/>
    <mergeCell ref="I6:I7"/>
    <mergeCell ref="J6:J7"/>
    <mergeCell ref="R6:R7"/>
    <mergeCell ref="S6:S7"/>
    <mergeCell ref="K6:L6"/>
    <mergeCell ref="M6:N6"/>
    <mergeCell ref="O6:O7"/>
    <mergeCell ref="P6:P7"/>
    <mergeCell ref="Q6:Q7"/>
    <mergeCell ref="B9:E9"/>
  </mergeCells>
  <pageMargins left="0.11811023622047245" right="0.11811023622047245" top="0.74803149606299213" bottom="0.55118110236220474" header="0.31496062992125984" footer="0.31496062992125984"/>
  <pageSetup paperSize="9" scale="23" fitToHeight="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пр.№193п оn 04.09.2026г.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Килибаева</dc:creator>
  <cp:lastModifiedBy>Айнаш Максат</cp:lastModifiedBy>
  <cp:lastPrinted>2025-03-03T07:32:22Z</cp:lastPrinted>
  <dcterms:created xsi:type="dcterms:W3CDTF">2025-02-17T03:43:11Z</dcterms:created>
  <dcterms:modified xsi:type="dcterms:W3CDTF">2026-09-14T04:15:59Z</dcterms:modified>
</cp:coreProperties>
</file>